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pongrac\Desktop\merlina\"/>
    </mc:Choice>
  </mc:AlternateContent>
  <xr:revisionPtr revIDLastSave="0" documentId="8_{C811AD05-0C5E-4D3E-847B-904A7879B9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OPAD 2025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15" i="2"/>
  <c r="B8" i="2"/>
  <c r="B16" i="2"/>
  <c r="B14" i="2"/>
  <c r="B18" i="2"/>
  <c r="B7" i="2"/>
  <c r="B11" i="2"/>
  <c r="B10" i="2"/>
  <c r="B12" i="2"/>
  <c r="B6" i="2"/>
  <c r="B3" i="2"/>
  <c r="B13" i="2"/>
  <c r="B9" i="2"/>
  <c r="B5" i="2"/>
  <c r="B4" i="2"/>
  <c r="B19" i="2" l="1"/>
</calcChain>
</file>

<file path=xl/sharedStrings.xml><?xml version="1.0" encoding="utf-8"?>
<sst xmlns="http://schemas.openxmlformats.org/spreadsheetml/2006/main" count="73" uniqueCount="28">
  <si>
    <t>Plaće za prekovremeni rad</t>
  </si>
  <si>
    <t>Doprinos za obvezno zdravstveno osiguranje</t>
  </si>
  <si>
    <t>Plaće za redovan rad</t>
  </si>
  <si>
    <t>Ostali rashodi za zaposlene</t>
  </si>
  <si>
    <t>Službena putovanja</t>
  </si>
  <si>
    <t>Naknade građanima i kućanstvima u novcu</t>
  </si>
  <si>
    <t>NAZIV ISPLATITELJA</t>
  </si>
  <si>
    <t>IZNOS</t>
  </si>
  <si>
    <t>VALUTA</t>
  </si>
  <si>
    <t>RAZDOBLJE</t>
  </si>
  <si>
    <t>VRSTA RASHODA</t>
  </si>
  <si>
    <t>NAZIV KONTA</t>
  </si>
  <si>
    <t>Ministarstvo kulture i medija</t>
  </si>
  <si>
    <t>EUR</t>
  </si>
  <si>
    <t>Naknade za prijevoz, za rad na terenu</t>
  </si>
  <si>
    <t>Ukupno:</t>
  </si>
  <si>
    <t>Intelektualne i osobne usluge</t>
  </si>
  <si>
    <t>Usluge telefona, pošte i prijevoza</t>
  </si>
  <si>
    <t>Doprinosi za mirovinsko osiguranje</t>
  </si>
  <si>
    <t>Tekuće donacije u novcu</t>
  </si>
  <si>
    <t>Naknade za rad predstavničkih i izvršnihtijela, povjerenstava i slično</t>
  </si>
  <si>
    <t xml:space="preserve">*Napomena: iznos isplate za Intelektualne i osobne usluge uz neto iznos sadržava uplaćeni porez na dohodak i doprinose za mirovinsko
 i zdravstveno osiguranje
**Napomena: iznos za Naknade građanima i kućanstvima u novcu odnosi se na doprinose za mirovinsko i zdravstveno osiguranje samostalnih umjetnika te na Naknade zaslužnim osobama
***Napomena: iznos za Tekuće donacije u novcu odnosi se na isplate poticaja po javnom pozivu, a uključuje uz neto iznos porez i doprinose
</t>
  </si>
  <si>
    <t>Usluge tekućeg i investicijskog održavanja</t>
  </si>
  <si>
    <t>Izvješće o isplatama za listopad 2025.</t>
  </si>
  <si>
    <t>listopad 2025.</t>
  </si>
  <si>
    <t>Stručno usavršavanje zaposlenika</t>
  </si>
  <si>
    <t>Reprezentacija</t>
  </si>
  <si>
    <t>Uredski materijal i ostali materijalni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</si>
</sst>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;@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4" fontId="1" fillId="0" borderId="1" xfId="0" applyNumberFormat="1" applyFont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0" xfId="0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B18" sqref="B18"/>
    </sheetView>
  </sheetViews>
  <sheetFormatPr defaultRowHeight="15" x14ac:dyDescent="0.25"/>
  <cols>
    <col min="1" max="1" width="30" customWidth="1"/>
    <col min="2" max="2" width="16.5703125" customWidth="1"/>
    <col min="3" max="3" width="10.140625" customWidth="1"/>
    <col min="4" max="4" width="15.140625" customWidth="1"/>
    <col min="5" max="5" width="16.42578125" customWidth="1"/>
    <col min="6" max="6" width="60.85546875" customWidth="1"/>
  </cols>
  <sheetData>
    <row r="1" spans="1:6" ht="30" customHeight="1" x14ac:dyDescent="0.25">
      <c r="A1" s="10" t="s">
        <v>23</v>
      </c>
      <c r="B1" s="10"/>
      <c r="C1" s="10"/>
      <c r="D1" s="10"/>
      <c r="E1" s="10"/>
      <c r="F1" s="10"/>
    </row>
    <row r="2" spans="1:6" ht="32.25" customHeight="1" x14ac:dyDescent="0.25">
      <c r="A2" s="7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</row>
    <row r="3" spans="1:6" ht="18.75" customHeight="1" x14ac:dyDescent="0.25">
      <c r="A3" s="2" t="s">
        <v>12</v>
      </c>
      <c r="B3" s="3">
        <f>4948.79+777.86+954650.24+1627.89+6116.08+1817.56+493.52+320.38</f>
        <v>970752.32000000007</v>
      </c>
      <c r="C3" s="2" t="s">
        <v>13</v>
      </c>
      <c r="D3" s="8" t="s">
        <v>24</v>
      </c>
      <c r="E3" s="2">
        <v>3111</v>
      </c>
      <c r="F3" s="2" t="s">
        <v>2</v>
      </c>
    </row>
    <row r="4" spans="1:6" ht="20.100000000000001" customHeight="1" x14ac:dyDescent="0.25">
      <c r="A4" s="2" t="s">
        <v>12</v>
      </c>
      <c r="B4" s="3">
        <f>19352.82</f>
        <v>19352.82</v>
      </c>
      <c r="C4" s="2" t="s">
        <v>13</v>
      </c>
      <c r="D4" s="8" t="s">
        <v>24</v>
      </c>
      <c r="E4" s="2">
        <v>3113</v>
      </c>
      <c r="F4" s="2" t="s">
        <v>0</v>
      </c>
    </row>
    <row r="5" spans="1:6" ht="20.100000000000001" customHeight="1" x14ac:dyDescent="0.25">
      <c r="A5" s="2" t="s">
        <v>12</v>
      </c>
      <c r="B5" s="3">
        <f>1917.49</f>
        <v>1917.49</v>
      </c>
      <c r="C5" s="2" t="s">
        <v>13</v>
      </c>
      <c r="D5" s="8" t="s">
        <v>24</v>
      </c>
      <c r="E5" s="2">
        <v>3131</v>
      </c>
      <c r="F5" s="2" t="s">
        <v>18</v>
      </c>
    </row>
    <row r="6" spans="1:6" ht="20.100000000000001" customHeight="1" x14ac:dyDescent="0.25">
      <c r="A6" s="2" t="s">
        <v>12</v>
      </c>
      <c r="B6" s="3">
        <f>161605.2+944.9+389.83+81.43+77.98</f>
        <v>163099.34</v>
      </c>
      <c r="C6" s="2" t="s">
        <v>13</v>
      </c>
      <c r="D6" s="8" t="s">
        <v>24</v>
      </c>
      <c r="E6" s="2">
        <v>3132</v>
      </c>
      <c r="F6" s="2" t="s">
        <v>1</v>
      </c>
    </row>
    <row r="7" spans="1:6" ht="20.100000000000001" customHeight="1" x14ac:dyDescent="0.25">
      <c r="A7" s="2" t="s">
        <v>12</v>
      </c>
      <c r="B7" s="3">
        <f>194.3+300+441.44+2169.13+6557.56+220.72+947.61</f>
        <v>10830.76</v>
      </c>
      <c r="C7" s="2" t="s">
        <v>13</v>
      </c>
      <c r="D7" s="8" t="s">
        <v>24</v>
      </c>
      <c r="E7" s="2">
        <v>3121</v>
      </c>
      <c r="F7" s="2" t="s">
        <v>3</v>
      </c>
    </row>
    <row r="8" spans="1:6" ht="20.100000000000001" customHeight="1" x14ac:dyDescent="0.25">
      <c r="A8" s="2" t="s">
        <v>12</v>
      </c>
      <c r="B8" s="3">
        <f>734.87+630+308+839.46+501.9+11+540+160+194.82+45.25+33+405+192+315.08+88.88+351+252+392.78+336.22+60+77+150+55.76+29.4+15+622.37+395.46+164+269.59+74.12+14+455.55+33.95+483+76+592.53+98.06+193.88+26+757.86+183+133.72+242.76+115.06+32+87.69+60+360+20.8+283.87+30+525+865.95+166.74+5.98+1047.96+1393.64+5.55+353.86+66.46+58.6+55.1+600+483+79.85+138.98+16</f>
        <v>18386.359999999993</v>
      </c>
      <c r="C8" s="2" t="s">
        <v>13</v>
      </c>
      <c r="D8" s="8" t="s">
        <v>24</v>
      </c>
      <c r="E8" s="2">
        <v>3211</v>
      </c>
      <c r="F8" s="2" t="s">
        <v>4</v>
      </c>
    </row>
    <row r="9" spans="1:6" ht="20.100000000000001" customHeight="1" x14ac:dyDescent="0.25">
      <c r="A9" s="2" t="s">
        <v>12</v>
      </c>
      <c r="B9" s="3">
        <f>99.54+22636.34+76.98</f>
        <v>22812.86</v>
      </c>
      <c r="C9" s="2" t="s">
        <v>13</v>
      </c>
      <c r="D9" s="8" t="s">
        <v>24</v>
      </c>
      <c r="E9" s="2">
        <v>3212</v>
      </c>
      <c r="F9" s="2" t="s">
        <v>14</v>
      </c>
    </row>
    <row r="10" spans="1:6" ht="20.100000000000001" customHeight="1" x14ac:dyDescent="0.25">
      <c r="A10" s="2" t="s">
        <v>12</v>
      </c>
      <c r="B10" s="3">
        <f>300+100+100</f>
        <v>500</v>
      </c>
      <c r="C10" s="2" t="s">
        <v>13</v>
      </c>
      <c r="D10" s="8" t="s">
        <v>24</v>
      </c>
      <c r="E10" s="2">
        <v>3213</v>
      </c>
      <c r="F10" s="2" t="s">
        <v>25</v>
      </c>
    </row>
    <row r="11" spans="1:6" ht="20.100000000000001" customHeight="1" x14ac:dyDescent="0.25">
      <c r="A11" s="2" t="s">
        <v>12</v>
      </c>
      <c r="B11" s="3">
        <f>24</f>
        <v>24</v>
      </c>
      <c r="C11" s="2" t="s">
        <v>13</v>
      </c>
      <c r="D11" s="8" t="s">
        <v>24</v>
      </c>
      <c r="E11" s="2">
        <v>3221</v>
      </c>
      <c r="F11" s="2" t="s">
        <v>27</v>
      </c>
    </row>
    <row r="12" spans="1:6" ht="20.100000000000001" customHeight="1" x14ac:dyDescent="0.25">
      <c r="A12" s="2" t="s">
        <v>12</v>
      </c>
      <c r="B12" s="3">
        <f>38.1+75+40.7+45.7+7.8+37.4</f>
        <v>244.70000000000002</v>
      </c>
      <c r="C12" s="2" t="s">
        <v>13</v>
      </c>
      <c r="D12" s="8" t="s">
        <v>24</v>
      </c>
      <c r="E12" s="2">
        <v>3231</v>
      </c>
      <c r="F12" s="2" t="s">
        <v>17</v>
      </c>
    </row>
    <row r="13" spans="1:6" ht="20.100000000000001" customHeight="1" x14ac:dyDescent="0.25">
      <c r="A13" s="2" t="s">
        <v>12</v>
      </c>
      <c r="B13" s="3">
        <f>52.5+18</f>
        <v>70.5</v>
      </c>
      <c r="C13" s="2" t="s">
        <v>13</v>
      </c>
      <c r="D13" s="8" t="s">
        <v>24</v>
      </c>
      <c r="E13" s="2">
        <v>3232</v>
      </c>
      <c r="F13" s="2" t="s">
        <v>22</v>
      </c>
    </row>
    <row r="14" spans="1:6" ht="20.100000000000001" customHeight="1" x14ac:dyDescent="0.25">
      <c r="A14" s="2" t="s">
        <v>12</v>
      </c>
      <c r="B14" s="3">
        <f>1072.47+18290.29+2016.59+62.6+93.07+69.8+820.53+39.27</f>
        <v>22464.62</v>
      </c>
      <c r="C14" s="2" t="s">
        <v>13</v>
      </c>
      <c r="D14" s="8" t="s">
        <v>24</v>
      </c>
      <c r="E14" s="2">
        <v>3237</v>
      </c>
      <c r="F14" s="2" t="s">
        <v>16</v>
      </c>
    </row>
    <row r="15" spans="1:6" ht="20.100000000000001" customHeight="1" x14ac:dyDescent="0.25">
      <c r="A15" s="2" t="s">
        <v>12</v>
      </c>
      <c r="B15" s="3">
        <f>60+61.2+497.79+30+272.26</f>
        <v>921.25</v>
      </c>
      <c r="C15" s="2" t="s">
        <v>13</v>
      </c>
      <c r="D15" s="8" t="s">
        <v>24</v>
      </c>
      <c r="E15" s="2">
        <v>3291</v>
      </c>
      <c r="F15" s="2" t="s">
        <v>20</v>
      </c>
    </row>
    <row r="16" spans="1:6" ht="20.100000000000001" customHeight="1" x14ac:dyDescent="0.25">
      <c r="A16" s="2" t="s">
        <v>12</v>
      </c>
      <c r="B16" s="3">
        <f>17.27+14.7</f>
        <v>31.97</v>
      </c>
      <c r="C16" s="2" t="s">
        <v>13</v>
      </c>
      <c r="D16" s="8" t="s">
        <v>24</v>
      </c>
      <c r="E16" s="2">
        <v>3293</v>
      </c>
      <c r="F16" s="2" t="s">
        <v>26</v>
      </c>
    </row>
    <row r="17" spans="1:6" ht="20.100000000000001" customHeight="1" x14ac:dyDescent="0.25">
      <c r="A17" s="2" t="s">
        <v>12</v>
      </c>
      <c r="B17" s="3">
        <f>83345.75+4778.13+8652.21+469552.22+434139.31+135699.09</f>
        <v>1136166.71</v>
      </c>
      <c r="C17" s="2" t="s">
        <v>13</v>
      </c>
      <c r="D17" s="8" t="s">
        <v>24</v>
      </c>
      <c r="E17" s="2">
        <v>3721</v>
      </c>
      <c r="F17" s="2" t="s">
        <v>5</v>
      </c>
    </row>
    <row r="18" spans="1:6" ht="20.100000000000001" customHeight="1" x14ac:dyDescent="0.25">
      <c r="A18" s="2" t="s">
        <v>12</v>
      </c>
      <c r="B18" s="3">
        <f>3447.26+2010.89+30045.96+39468.44+12187.2+60601.58+2398.91+11154.48+8060.16+15240.29+7096.68+6597</f>
        <v>198308.85000000003</v>
      </c>
      <c r="C18" s="2" t="s">
        <v>13</v>
      </c>
      <c r="D18" s="8" t="s">
        <v>24</v>
      </c>
      <c r="E18" s="2">
        <v>3811</v>
      </c>
      <c r="F18" s="2" t="s">
        <v>19</v>
      </c>
    </row>
    <row r="19" spans="1:6" ht="20.100000000000001" customHeight="1" x14ac:dyDescent="0.25">
      <c r="A19" s="2" t="s">
        <v>15</v>
      </c>
      <c r="B19" s="6">
        <f>SUM(B3:B18)</f>
        <v>2565884.5500000003</v>
      </c>
      <c r="C19" s="2"/>
      <c r="D19" s="5"/>
      <c r="E19" s="2"/>
      <c r="F19" s="2"/>
    </row>
    <row r="20" spans="1:6" ht="20.100000000000001" customHeight="1" x14ac:dyDescent="0.25">
      <c r="B20" s="1"/>
      <c r="D20" s="4"/>
    </row>
    <row r="21" spans="1:6" ht="20.100000000000001" customHeight="1" x14ac:dyDescent="0.25">
      <c r="A21" s="9" t="s">
        <v>21</v>
      </c>
      <c r="B21" s="9"/>
      <c r="C21" s="9"/>
      <c r="D21" s="9"/>
      <c r="E21" s="9"/>
      <c r="F21" s="9"/>
    </row>
    <row r="22" spans="1:6" ht="20.100000000000001" customHeight="1" x14ac:dyDescent="0.25">
      <c r="A22" s="9"/>
      <c r="B22" s="9"/>
      <c r="C22" s="9"/>
      <c r="D22" s="9"/>
      <c r="E22" s="9"/>
      <c r="F22" s="9"/>
    </row>
    <row r="23" spans="1:6" x14ac:dyDescent="0.25">
      <c r="A23" s="9"/>
      <c r="B23" s="9"/>
      <c r="C23" s="9"/>
      <c r="D23" s="9"/>
      <c r="E23" s="9"/>
      <c r="F23" s="9"/>
    </row>
    <row r="24" spans="1:6" ht="66.75" customHeight="1" x14ac:dyDescent="0.25">
      <c r="A24" s="9"/>
      <c r="B24" s="9"/>
      <c r="C24" s="9"/>
      <c r="D24" s="9"/>
      <c r="E24" s="9"/>
      <c r="F24" s="9"/>
    </row>
  </sheetData>
  <mergeCells count="2">
    <mergeCell ref="A21:F24"/>
    <mergeCell ref="A1:F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 2025.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Merlina Hegel Šešet</dc:creator>
  <cp:lastModifiedBy>Nina Pongrac</cp:lastModifiedBy>
  <cp:lastPrinted>2025-08-06T14:10:56Z</cp:lastPrinted>
  <dcterms:created xsi:type="dcterms:W3CDTF">2024-02-15T09:57:23Z</dcterms:created>
  <dcterms:modified xsi:type="dcterms:W3CDTF">2025-11-05T13:09:47Z</dcterms:modified>
</cp:coreProperties>
</file>