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hseset\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F288" i="9"/>
  <c r="E288" i="9"/>
  <c r="B288" i="9" s="1"/>
  <c r="F287" i="9"/>
  <c r="F286" i="9"/>
  <c r="H285" i="9"/>
  <c r="E285" i="9" s="1"/>
  <c r="B285" i="9" s="1"/>
  <c r="G285" i="9"/>
  <c r="F285" i="9"/>
  <c r="H284" i="9"/>
  <c r="E284" i="9" s="1"/>
  <c r="B284" i="9" s="1"/>
  <c r="G284" i="9"/>
  <c r="F284" i="9"/>
  <c r="H283" i="9"/>
  <c r="G283" i="9"/>
  <c r="F283" i="9"/>
  <c r="E283" i="9"/>
  <c r="B283" i="9" s="1"/>
  <c r="F282" i="9"/>
  <c r="H281" i="9"/>
  <c r="E281" i="9" s="1"/>
  <c r="B281" i="9" s="1"/>
  <c r="G281" i="9"/>
  <c r="F281" i="9"/>
  <c r="H280" i="9"/>
  <c r="G280" i="9"/>
  <c r="F280" i="9"/>
  <c r="E280" i="9"/>
  <c r="B280" i="9" s="1"/>
  <c r="H279" i="9"/>
  <c r="G279" i="9"/>
  <c r="F279" i="9"/>
  <c r="F278" i="9"/>
  <c r="F277" i="9"/>
  <c r="F276" i="9"/>
  <c r="F275" i="9"/>
  <c r="L274" i="9"/>
  <c r="F274" i="9" s="1"/>
  <c r="H274" i="9"/>
  <c r="I273" i="9"/>
  <c r="H273" i="9"/>
  <c r="F273" i="9"/>
  <c r="E273" i="9"/>
  <c r="B273" i="9" s="1"/>
  <c r="E272" i="9"/>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c r="E254" i="9"/>
  <c r="B254" i="9" s="1"/>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c r="E228" i="9"/>
  <c r="B228" i="9"/>
  <c r="M227" i="9"/>
  <c r="L227" i="9"/>
  <c r="F227" i="9" s="1"/>
  <c r="E227" i="9"/>
  <c r="B227" i="9" s="1"/>
  <c r="M226" i="9"/>
  <c r="L226" i="9"/>
  <c r="F226" i="9"/>
  <c r="E226" i="9"/>
  <c r="B226" i="9"/>
  <c r="H225" i="9"/>
  <c r="G225" i="9"/>
  <c r="F225" i="9"/>
  <c r="E225" i="9"/>
  <c r="B225" i="9" s="1"/>
  <c r="M224" i="9"/>
  <c r="L224" i="9"/>
  <c r="F224" i="9"/>
  <c r="E224" i="9"/>
  <c r="B224" i="9"/>
  <c r="M223" i="9"/>
  <c r="L223" i="9"/>
  <c r="E223" i="9"/>
  <c r="M222" i="9"/>
  <c r="L222" i="9"/>
  <c r="F222" i="9" s="1"/>
  <c r="B222" i="9" s="1"/>
  <c r="E222" i="9"/>
  <c r="M221" i="9"/>
  <c r="L221" i="9"/>
  <c r="E221" i="9"/>
  <c r="M220" i="9"/>
  <c r="L220" i="9"/>
  <c r="F220" i="9" s="1"/>
  <c r="B220" i="9" s="1"/>
  <c r="E220" i="9"/>
  <c r="M219" i="9"/>
  <c r="L219" i="9"/>
  <c r="E219" i="9"/>
  <c r="M218" i="9"/>
  <c r="L218" i="9"/>
  <c r="F218" i="9" s="1"/>
  <c r="B218" i="9" s="1"/>
  <c r="E218" i="9"/>
  <c r="M217" i="9"/>
  <c r="L217" i="9"/>
  <c r="E217" i="9"/>
  <c r="M216" i="9"/>
  <c r="L216" i="9"/>
  <c r="F216" i="9" s="1"/>
  <c r="B216" i="9" s="1"/>
  <c r="E216" i="9"/>
  <c r="M215" i="9"/>
  <c r="L215" i="9"/>
  <c r="F215" i="9" s="1"/>
  <c r="E215" i="9"/>
  <c r="B215" i="9" s="1"/>
  <c r="M214" i="9"/>
  <c r="L214" i="9"/>
  <c r="F214" i="9" s="1"/>
  <c r="B214" i="9" s="1"/>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s="1"/>
  <c r="H156" i="9"/>
  <c r="E156" i="9" s="1"/>
  <c r="B156" i="9" s="1"/>
  <c r="G156" i="9"/>
  <c r="F156" i="9"/>
  <c r="H155" i="9"/>
  <c r="G155" i="9"/>
  <c r="F155" i="9"/>
  <c r="E155" i="9"/>
  <c r="B155" i="9" s="1"/>
  <c r="H154" i="9"/>
  <c r="G154" i="9"/>
  <c r="F154" i="9"/>
  <c r="E154" i="9"/>
  <c r="B154" i="9"/>
  <c r="H153" i="9"/>
  <c r="G153" i="9"/>
  <c r="F153" i="9"/>
  <c r="E153" i="9"/>
  <c r="B153" i="9" s="1"/>
  <c r="H152" i="9"/>
  <c r="E152" i="9" s="1"/>
  <c r="B152" i="9" s="1"/>
  <c r="G152" i="9"/>
  <c r="F152" i="9"/>
  <c r="H151" i="9"/>
  <c r="G151" i="9"/>
  <c r="F151" i="9"/>
  <c r="E151" i="9"/>
  <c r="B151" i="9" s="1"/>
  <c r="H150" i="9"/>
  <c r="G150" i="9"/>
  <c r="F150" i="9"/>
  <c r="E150" i="9"/>
  <c r="B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F142" i="9"/>
  <c r="H141" i="9"/>
  <c r="G141" i="9"/>
  <c r="F141" i="9"/>
  <c r="E141" i="9"/>
  <c r="B141" i="9" s="1"/>
  <c r="H140" i="9"/>
  <c r="G140" i="9"/>
  <c r="F140" i="9"/>
  <c r="E140" i="9"/>
  <c r="B140" i="9" s="1"/>
  <c r="H139" i="9"/>
  <c r="G139" i="9"/>
  <c r="F139" i="9"/>
  <c r="E139" i="9"/>
  <c r="B139" i="9" s="1"/>
  <c r="H138" i="9"/>
  <c r="E138" i="9" s="1"/>
  <c r="B138" i="9" s="1"/>
  <c r="G138" i="9"/>
  <c r="F138" i="9"/>
  <c r="H137" i="9"/>
  <c r="G137" i="9"/>
  <c r="F137" i="9"/>
  <c r="E137" i="9"/>
  <c r="B137" i="9" s="1"/>
  <c r="H136" i="9"/>
  <c r="G136" i="9"/>
  <c r="F136" i="9"/>
  <c r="E136" i="9"/>
  <c r="B136" i="9"/>
  <c r="H135" i="9"/>
  <c r="G135" i="9"/>
  <c r="F135" i="9"/>
  <c r="E135" i="9"/>
  <c r="B135" i="9" s="1"/>
  <c r="H134" i="9"/>
  <c r="E134" i="9" s="1"/>
  <c r="B134" i="9" s="1"/>
  <c r="G134" i="9"/>
  <c r="F134" i="9"/>
  <c r="H133" i="9"/>
  <c r="G133" i="9"/>
  <c r="F133" i="9"/>
  <c r="E133" i="9"/>
  <c r="B133" i="9" s="1"/>
  <c r="H132" i="9"/>
  <c r="G132" i="9"/>
  <c r="F132" i="9"/>
  <c r="E132" i="9"/>
  <c r="B132" i="9"/>
  <c r="H131" i="9"/>
  <c r="G131" i="9"/>
  <c r="F131" i="9"/>
  <c r="E131" i="9"/>
  <c r="B131" i="9" s="1"/>
  <c r="H130" i="9"/>
  <c r="G130" i="9"/>
  <c r="F130" i="9"/>
  <c r="E130" i="9"/>
  <c r="B130" i="9"/>
  <c r="H129" i="9"/>
  <c r="G129" i="9"/>
  <c r="F129" i="9"/>
  <c r="E129" i="9"/>
  <c r="B129" i="9" s="1"/>
  <c r="H128" i="9"/>
  <c r="G128" i="9"/>
  <c r="F128" i="9"/>
  <c r="E128" i="9"/>
  <c r="B128" i="9"/>
  <c r="H127" i="9"/>
  <c r="G127" i="9"/>
  <c r="F127" i="9"/>
  <c r="E127" i="9"/>
  <c r="B127" i="9" s="1"/>
  <c r="H126" i="9"/>
  <c r="G126" i="9"/>
  <c r="F126" i="9"/>
  <c r="E126" i="9"/>
  <c r="B126" i="9"/>
  <c r="H125" i="9"/>
  <c r="G125" i="9"/>
  <c r="F125" i="9"/>
  <c r="E125" i="9"/>
  <c r="B125" i="9" s="1"/>
  <c r="H124" i="9"/>
  <c r="E124" i="9" s="1"/>
  <c r="B124" i="9" s="1"/>
  <c r="G124" i="9"/>
  <c r="F124" i="9"/>
  <c r="H123" i="9"/>
  <c r="G123" i="9"/>
  <c r="F123" i="9"/>
  <c r="E123" i="9"/>
  <c r="B123" i="9" s="1"/>
  <c r="H122" i="9"/>
  <c r="G122" i="9"/>
  <c r="F122" i="9"/>
  <c r="E122" i="9"/>
  <c r="B122" i="9"/>
  <c r="H121" i="9"/>
  <c r="G121" i="9"/>
  <c r="F121" i="9"/>
  <c r="E121" i="9"/>
  <c r="B121" i="9" s="1"/>
  <c r="H120" i="9"/>
  <c r="E120" i="9" s="1"/>
  <c r="B120" i="9" s="1"/>
  <c r="G120" i="9"/>
  <c r="F120" i="9"/>
  <c r="H119" i="9"/>
  <c r="G119" i="9"/>
  <c r="F119" i="9"/>
  <c r="E119" i="9"/>
  <c r="B119" i="9" s="1"/>
  <c r="H118" i="9"/>
  <c r="G118" i="9"/>
  <c r="F118" i="9"/>
  <c r="E118" i="9"/>
  <c r="B118" i="9"/>
  <c r="H117" i="9"/>
  <c r="G117" i="9"/>
  <c r="F117" i="9"/>
  <c r="E117" i="9"/>
  <c r="B117" i="9" s="1"/>
  <c r="H116" i="9"/>
  <c r="G116" i="9"/>
  <c r="F116" i="9"/>
  <c r="E116" i="9"/>
  <c r="B116" i="9"/>
  <c r="H115" i="9"/>
  <c r="G115" i="9"/>
  <c r="F115" i="9"/>
  <c r="E115" i="9"/>
  <c r="B115" i="9" s="1"/>
  <c r="H114" i="9"/>
  <c r="E114" i="9" s="1"/>
  <c r="B114" i="9" s="1"/>
  <c r="G114" i="9"/>
  <c r="F114" i="9"/>
  <c r="H113" i="9"/>
  <c r="G113" i="9"/>
  <c r="F113" i="9"/>
  <c r="E113" i="9"/>
  <c r="B113" i="9" s="1"/>
  <c r="H112" i="9"/>
  <c r="G112" i="9"/>
  <c r="F112" i="9"/>
  <c r="E112" i="9"/>
  <c r="B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G104" i="9"/>
  <c r="F104" i="9"/>
  <c r="E104" i="9"/>
  <c r="B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G96" i="9"/>
  <c r="F96" i="9"/>
  <c r="E96" i="9"/>
  <c r="B96" i="9" s="1"/>
  <c r="H95" i="9"/>
  <c r="G95" i="9"/>
  <c r="F95" i="9"/>
  <c r="E95" i="9"/>
  <c r="B95" i="9" s="1"/>
  <c r="H94" i="9"/>
  <c r="G94" i="9"/>
  <c r="F94" i="9"/>
  <c r="E94" i="9"/>
  <c r="B94" i="9"/>
  <c r="H93" i="9"/>
  <c r="G93" i="9"/>
  <c r="F93" i="9"/>
  <c r="E93" i="9"/>
  <c r="B93" i="9" s="1"/>
  <c r="H92" i="9"/>
  <c r="G92" i="9"/>
  <c r="F92" i="9"/>
  <c r="E92" i="9"/>
  <c r="B92" i="9"/>
  <c r="H91" i="9"/>
  <c r="G91" i="9"/>
  <c r="F91" i="9"/>
  <c r="E91" i="9"/>
  <c r="B91" i="9" s="1"/>
  <c r="H90" i="9"/>
  <c r="G90" i="9"/>
  <c r="F90" i="9"/>
  <c r="E90" i="9"/>
  <c r="B90" i="9"/>
  <c r="H89" i="9"/>
  <c r="G89" i="9"/>
  <c r="F89" i="9"/>
  <c r="E89" i="9"/>
  <c r="B89" i="9" s="1"/>
  <c r="H88" i="9"/>
  <c r="G88" i="9"/>
  <c r="F88" i="9"/>
  <c r="E88" i="9"/>
  <c r="B88" i="9"/>
  <c r="H87" i="9"/>
  <c r="G87" i="9"/>
  <c r="F87" i="9"/>
  <c r="E87" i="9"/>
  <c r="B87" i="9" s="1"/>
  <c r="H86" i="9"/>
  <c r="E86" i="9" s="1"/>
  <c r="B86" i="9" s="1"/>
  <c r="G86" i="9"/>
  <c r="F86" i="9"/>
  <c r="H85" i="9"/>
  <c r="G85" i="9"/>
  <c r="F85" i="9"/>
  <c r="E85" i="9"/>
  <c r="B85" i="9" s="1"/>
  <c r="H84" i="9"/>
  <c r="G84" i="9"/>
  <c r="F84" i="9"/>
  <c r="E84" i="9"/>
  <c r="B84" i="9"/>
  <c r="H83" i="9"/>
  <c r="G83" i="9"/>
  <c r="F83" i="9"/>
  <c r="E83" i="9"/>
  <c r="B83" i="9" s="1"/>
  <c r="H82" i="9"/>
  <c r="E82" i="9" s="1"/>
  <c r="B82" i="9" s="1"/>
  <c r="G82" i="9"/>
  <c r="F82" i="9"/>
  <c r="H81" i="9"/>
  <c r="G81" i="9"/>
  <c r="F81" i="9"/>
  <c r="E81" i="9"/>
  <c r="B81" i="9" s="1"/>
  <c r="H80" i="9"/>
  <c r="G80" i="9"/>
  <c r="F80" i="9"/>
  <c r="E80" i="9"/>
  <c r="B80" i="9"/>
  <c r="H79" i="9"/>
  <c r="G79" i="9"/>
  <c r="F79" i="9"/>
  <c r="E79" i="9"/>
  <c r="B79" i="9" s="1"/>
  <c r="H78" i="9"/>
  <c r="E78" i="9" s="1"/>
  <c r="B78" i="9" s="1"/>
  <c r="G78" i="9"/>
  <c r="F78" i="9"/>
  <c r="H77" i="9"/>
  <c r="G77" i="9"/>
  <c r="F77" i="9"/>
  <c r="E77" i="9"/>
  <c r="B77" i="9" s="1"/>
  <c r="H76" i="9"/>
  <c r="G76" i="9"/>
  <c r="F76" i="9"/>
  <c r="E76" i="9"/>
  <c r="B76" i="9"/>
  <c r="H75" i="9"/>
  <c r="G75" i="9"/>
  <c r="F75" i="9"/>
  <c r="E75" i="9"/>
  <c r="B75" i="9" s="1"/>
  <c r="H74" i="9"/>
  <c r="E74" i="9" s="1"/>
  <c r="B74" i="9" s="1"/>
  <c r="G74" i="9"/>
  <c r="F74" i="9"/>
  <c r="H73" i="9"/>
  <c r="G73" i="9"/>
  <c r="F73" i="9"/>
  <c r="E73" i="9"/>
  <c r="B73" i="9" s="1"/>
  <c r="H72" i="9"/>
  <c r="G72" i="9"/>
  <c r="F72" i="9"/>
  <c r="E72" i="9"/>
  <c r="B72" i="9" s="1"/>
  <c r="H71" i="9"/>
  <c r="E71" i="9" s="1"/>
  <c r="B71" i="9" s="1"/>
  <c r="G71" i="9"/>
  <c r="F71" i="9"/>
  <c r="H70" i="9"/>
  <c r="E70" i="9" s="1"/>
  <c r="B70" i="9" s="1"/>
  <c r="G70" i="9"/>
  <c r="F70" i="9"/>
  <c r="H69" i="9"/>
  <c r="G69" i="9"/>
  <c r="F69" i="9"/>
  <c r="E69" i="9"/>
  <c r="B69" i="9" s="1"/>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G62" i="9"/>
  <c r="F62" i="9"/>
  <c r="E62" i="9"/>
  <c r="B62" i="9" s="1"/>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G56" i="9"/>
  <c r="F56" i="9"/>
  <c r="E56" i="9"/>
  <c r="B56" i="9" s="1"/>
  <c r="H55" i="9"/>
  <c r="E55" i="9" s="1"/>
  <c r="B55" i="9" s="1"/>
  <c r="G55" i="9"/>
  <c r="F55" i="9"/>
  <c r="H54" i="9"/>
  <c r="E54" i="9" s="1"/>
  <c r="B54" i="9" s="1"/>
  <c r="G54" i="9"/>
  <c r="F54" i="9"/>
  <c r="H53" i="9"/>
  <c r="G53" i="9"/>
  <c r="F53" i="9"/>
  <c r="E53" i="9"/>
  <c r="B53" i="9" s="1"/>
  <c r="H52" i="9"/>
  <c r="E52" i="9" s="1"/>
  <c r="B52" i="9" s="1"/>
  <c r="G52" i="9"/>
  <c r="F52" i="9"/>
  <c r="H51" i="9"/>
  <c r="E51" i="9" s="1"/>
  <c r="B51" i="9" s="1"/>
  <c r="G51" i="9"/>
  <c r="F51" i="9"/>
  <c r="H50" i="9"/>
  <c r="E50" i="9" s="1"/>
  <c r="B50" i="9" s="1"/>
  <c r="G50" i="9"/>
  <c r="F50" i="9"/>
  <c r="H49" i="9"/>
  <c r="E49" i="9" s="1"/>
  <c r="B49" i="9" s="1"/>
  <c r="G49" i="9"/>
  <c r="F49" i="9"/>
  <c r="H48" i="9"/>
  <c r="G48" i="9"/>
  <c r="F48" i="9"/>
  <c r="E48" i="9"/>
  <c r="B48" i="9" s="1"/>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G38" i="9"/>
  <c r="F38" i="9"/>
  <c r="E38" i="9"/>
  <c r="B38" i="9"/>
  <c r="H37" i="9"/>
  <c r="G37" i="9"/>
  <c r="F37" i="9"/>
  <c r="E37" i="9"/>
  <c r="B37" i="9" s="1"/>
  <c r="H36" i="9"/>
  <c r="G36" i="9"/>
  <c r="F36" i="9"/>
  <c r="E36" i="9"/>
  <c r="B36" i="9"/>
  <c r="H35" i="9"/>
  <c r="G35" i="9"/>
  <c r="F35" i="9"/>
  <c r="E35" i="9"/>
  <c r="B35" i="9" s="1"/>
  <c r="H34" i="9"/>
  <c r="G34" i="9"/>
  <c r="F34" i="9"/>
  <c r="E34" i="9"/>
  <c r="B34" i="9"/>
  <c r="H33" i="9"/>
  <c r="G33" i="9"/>
  <c r="F33" i="9"/>
  <c r="E33" i="9"/>
  <c r="B33" i="9" s="1"/>
  <c r="H32" i="9"/>
  <c r="G32" i="9"/>
  <c r="F32" i="9"/>
  <c r="E32" i="9"/>
  <c r="B32" i="9"/>
  <c r="H31" i="9"/>
  <c r="E31" i="9" s="1"/>
  <c r="B31" i="9" s="1"/>
  <c r="G31" i="9"/>
  <c r="F31" i="9"/>
  <c r="H30" i="9"/>
  <c r="E30" i="9" s="1"/>
  <c r="B30" i="9" s="1"/>
  <c r="G30" i="9"/>
  <c r="F30" i="9"/>
  <c r="H29" i="9"/>
  <c r="G29" i="9"/>
  <c r="F29" i="9"/>
  <c r="E29" i="9"/>
  <c r="B29" i="9" s="1"/>
  <c r="H28" i="9"/>
  <c r="E28" i="9" s="1"/>
  <c r="B28" i="9" s="1"/>
  <c r="G28" i="9"/>
  <c r="F28" i="9"/>
  <c r="H27" i="9"/>
  <c r="G27" i="9"/>
  <c r="F27" i="9"/>
  <c r="E27" i="9"/>
  <c r="B27" i="9" s="1"/>
  <c r="H26" i="9"/>
  <c r="G26" i="9"/>
  <c r="F26" i="9"/>
  <c r="H25" i="9"/>
  <c r="G25" i="9"/>
  <c r="F25" i="9"/>
  <c r="E25" i="9"/>
  <c r="B25" i="9" s="1"/>
  <c r="H24" i="9"/>
  <c r="G24" i="9"/>
  <c r="F24" i="9"/>
  <c r="E24" i="9"/>
  <c r="B24" i="9"/>
  <c r="H23" i="9"/>
  <c r="G23" i="9"/>
  <c r="F23" i="9"/>
  <c r="E23" i="9"/>
  <c r="B23" i="9" s="1"/>
  <c r="H22" i="9"/>
  <c r="G22" i="9"/>
  <c r="F22" i="9"/>
  <c r="E22" i="9"/>
  <c r="B22" i="9" s="1"/>
  <c r="H21" i="9"/>
  <c r="E21" i="9" s="1"/>
  <c r="B21" i="9" s="1"/>
  <c r="G21" i="9"/>
  <c r="F21" i="9"/>
  <c r="F20" i="9"/>
  <c r="F4" i="9"/>
  <c r="O3" i="9"/>
  <c r="G274" i="9" s="1"/>
  <c r="I3" i="9"/>
  <c r="H3" i="9"/>
  <c r="G3" i="9"/>
  <c r="D101" i="8"/>
  <c r="C1576" i="1" s="1"/>
  <c r="D95" i="8"/>
  <c r="D90" i="8"/>
  <c r="D85" i="8"/>
  <c r="D80" i="8"/>
  <c r="D75" i="8"/>
  <c r="D70" i="8"/>
  <c r="D65" i="8"/>
  <c r="D60" i="8"/>
  <c r="D55" i="8"/>
  <c r="D50" i="8"/>
  <c r="D49" i="8"/>
  <c r="D44" i="8"/>
  <c r="D43" i="8"/>
  <c r="D36" i="8"/>
  <c r="D26" i="8"/>
  <c r="D24" i="8" s="1"/>
  <c r="C1499" i="1" s="1"/>
  <c r="H1499" i="1" s="1"/>
  <c r="D18" i="8"/>
  <c r="D8" i="8"/>
  <c r="D6" i="8" s="1"/>
  <c r="C1481" i="1" s="1"/>
  <c r="E44" i="7"/>
  <c r="D44" i="7"/>
  <c r="E39" i="7"/>
  <c r="D39" i="7"/>
  <c r="E38" i="7"/>
  <c r="I31" i="3" s="1"/>
  <c r="D38" i="7"/>
  <c r="E30" i="7"/>
  <c r="D30" i="7"/>
  <c r="E23" i="7"/>
  <c r="D1454" i="1" s="1"/>
  <c r="H1454" i="1" s="1"/>
  <c r="D23" i="7"/>
  <c r="E22" i="7"/>
  <c r="I30" i="3" s="1"/>
  <c r="D22" i="7"/>
  <c r="E14" i="7"/>
  <c r="D1445" i="1" s="1"/>
  <c r="D14" i="7"/>
  <c r="E7" i="7"/>
  <c r="D7" i="7"/>
  <c r="E6" i="7"/>
  <c r="D1437" i="1" s="1"/>
  <c r="D6" i="7"/>
  <c r="E5" i="7"/>
  <c r="I29" i="3" s="1"/>
  <c r="D5" i="7"/>
  <c r="F140" i="6"/>
  <c r="F139" i="6"/>
  <c r="F138" i="6"/>
  <c r="F137" i="6"/>
  <c r="F136" i="6"/>
  <c r="F135" i="6"/>
  <c r="F134" i="6"/>
  <c r="F133" i="6"/>
  <c r="F132" i="6"/>
  <c r="F131" i="6"/>
  <c r="E130" i="6"/>
  <c r="D130" i="6"/>
  <c r="F130" i="6" s="1"/>
  <c r="F129" i="6"/>
  <c r="D129" i="6"/>
  <c r="F128" i="6"/>
  <c r="F127" i="6"/>
  <c r="F126" i="6"/>
  <c r="F125" i="6"/>
  <c r="F124" i="6"/>
  <c r="F123" i="6"/>
  <c r="E122" i="6"/>
  <c r="D122" i="6"/>
  <c r="F122" i="6" s="1"/>
  <c r="F121" i="6"/>
  <c r="F120" i="6"/>
  <c r="F119" i="6"/>
  <c r="E118" i="6"/>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D5" i="6" s="1"/>
  <c r="F12" i="6"/>
  <c r="F11" i="6"/>
  <c r="E10" i="6"/>
  <c r="D10" i="6"/>
  <c r="F10" i="6" s="1"/>
  <c r="F9" i="6"/>
  <c r="F8" i="6"/>
  <c r="F7" i="6"/>
  <c r="E6" i="6"/>
  <c r="D6" i="6"/>
  <c r="F6" i="6" s="1"/>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E245" i="5" s="1"/>
  <c r="D1222" i="1" s="1"/>
  <c r="D250" i="5"/>
  <c r="F249" i="5"/>
  <c r="F248" i="5"/>
  <c r="F247" i="5"/>
  <c r="E246" i="5"/>
  <c r="D246" i="5"/>
  <c r="D245" i="5" s="1"/>
  <c r="F244" i="5"/>
  <c r="F243" i="5"/>
  <c r="E242" i="5"/>
  <c r="D242" i="5"/>
  <c r="F242" i="5" s="1"/>
  <c r="F241" i="5"/>
  <c r="F240"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6" i="5"/>
  <c r="D206" i="5"/>
  <c r="G292" i="9" s="1"/>
  <c r="F205" i="5"/>
  <c r="F204" i="5"/>
  <c r="F203" i="5"/>
  <c r="F202" i="5"/>
  <c r="F201" i="5"/>
  <c r="F200" i="5"/>
  <c r="F199" i="5"/>
  <c r="E198" i="5"/>
  <c r="D198" i="5"/>
  <c r="F198" i="5" s="1"/>
  <c r="F197" i="5"/>
  <c r="F196" i="5"/>
  <c r="F195" i="5"/>
  <c r="F194" i="5"/>
  <c r="F193" i="5"/>
  <c r="F192" i="5"/>
  <c r="E191" i="5"/>
  <c r="E190" i="5" s="1"/>
  <c r="H291" i="9" s="1"/>
  <c r="D191" i="5"/>
  <c r="F191" i="5" s="1"/>
  <c r="F190" i="5"/>
  <c r="D190" i="5"/>
  <c r="G291" i="9" s="1"/>
  <c r="F189" i="5"/>
  <c r="F188" i="5"/>
  <c r="F187" i="5"/>
  <c r="F186" i="5"/>
  <c r="F185" i="5"/>
  <c r="F184" i="5"/>
  <c r="F183" i="5"/>
  <c r="F182" i="5"/>
  <c r="F181" i="5"/>
  <c r="E180" i="5"/>
  <c r="D180" i="5"/>
  <c r="D177" i="5" s="1"/>
  <c r="F179" i="5"/>
  <c r="F178" i="5"/>
  <c r="E177" i="5"/>
  <c r="D176"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D118" i="5" s="1"/>
  <c r="F118"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E70" i="5"/>
  <c r="D70" i="5"/>
  <c r="D69" i="5" s="1"/>
  <c r="E69" i="5"/>
  <c r="F67" i="5"/>
  <c r="F66" i="5"/>
  <c r="F65" i="5"/>
  <c r="F64" i="5"/>
  <c r="E63" i="5"/>
  <c r="D1041" i="1" s="1"/>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1019" i="1" s="1"/>
  <c r="D41" i="5"/>
  <c r="F41" i="5" s="1"/>
  <c r="F40" i="5"/>
  <c r="F39" i="5"/>
  <c r="F38" i="5"/>
  <c r="F37" i="5"/>
  <c r="F36" i="5"/>
  <c r="E35" i="5"/>
  <c r="D1013" i="1" s="1"/>
  <c r="D35" i="5"/>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13" i="5"/>
  <c r="F13" i="5"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E580" i="4" s="1"/>
  <c r="D581" i="4"/>
  <c r="F581" i="4" s="1"/>
  <c r="F580" i="4"/>
  <c r="D580" i="4"/>
  <c r="F579" i="4"/>
  <c r="F578" i="4"/>
  <c r="E577" i="4"/>
  <c r="E567" i="4" s="1"/>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E529" i="4" s="1"/>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E515" i="4" s="1"/>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73" i="4"/>
  <c r="F473" i="4" s="1"/>
  <c r="F472" i="4"/>
  <c r="D472" i="4"/>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18" i="4"/>
  <c r="D418" i="4"/>
  <c r="F418" i="4" s="1"/>
  <c r="E417" i="4"/>
  <c r="D417" i="4"/>
  <c r="E416" i="4"/>
  <c r="E643" i="4" s="1"/>
  <c r="D416" i="4"/>
  <c r="D643" i="4" s="1"/>
  <c r="F643" i="4" s="1"/>
  <c r="F411" i="4"/>
  <c r="F410" i="4"/>
  <c r="F409" i="4"/>
  <c r="F406" i="4"/>
  <c r="F405" i="4"/>
  <c r="F404" i="4"/>
  <c r="F403" i="4"/>
  <c r="E402" i="4"/>
  <c r="D402" i="4"/>
  <c r="F401" i="4"/>
  <c r="E400" i="4"/>
  <c r="D400" i="4"/>
  <c r="F400" i="4" s="1"/>
  <c r="F399" i="4"/>
  <c r="F398" i="4"/>
  <c r="E397" i="4"/>
  <c r="D397" i="4"/>
  <c r="D396" i="4" s="1"/>
  <c r="F396" i="4" s="1"/>
  <c r="E396" i="4"/>
  <c r="F395" i="4"/>
  <c r="F394" i="4"/>
  <c r="F393" i="4"/>
  <c r="F392"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E363" i="4" s="1"/>
  <c r="D364" i="4"/>
  <c r="F364" i="4" s="1"/>
  <c r="F362" i="4"/>
  <c r="F361" i="4"/>
  <c r="F360" i="4"/>
  <c r="F359" i="4"/>
  <c r="F358" i="4"/>
  <c r="F357" i="4"/>
  <c r="E356" i="4"/>
  <c r="D351" i="1" s="1"/>
  <c r="D356" i="4"/>
  <c r="F355" i="4"/>
  <c r="F354" i="4"/>
  <c r="F353" i="4"/>
  <c r="E352" i="4"/>
  <c r="D352" i="4"/>
  <c r="F352" i="4" s="1"/>
  <c r="D351"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D31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1" i="4"/>
  <c r="F310" i="4"/>
  <c r="F309" i="4"/>
  <c r="F308" i="4"/>
  <c r="F307" i="4"/>
  <c r="F306" i="4"/>
  <c r="F305" i="4"/>
  <c r="E304" i="4"/>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5" i="1" s="1"/>
  <c r="D279" i="4"/>
  <c r="F278" i="4"/>
  <c r="F277" i="4"/>
  <c r="F276" i="4"/>
  <c r="F275" i="4"/>
  <c r="F274" i="4"/>
  <c r="E273" i="4"/>
  <c r="D273" i="4"/>
  <c r="F273" i="4" s="1"/>
  <c r="F272" i="4"/>
  <c r="F271" i="4"/>
  <c r="F270" i="4"/>
  <c r="F269" i="4"/>
  <c r="E268" i="4"/>
  <c r="D268" i="4"/>
  <c r="F267" i="4"/>
  <c r="F266" i="4"/>
  <c r="F265" i="4"/>
  <c r="E264" i="4"/>
  <c r="D264" i="4"/>
  <c r="F262" i="4"/>
  <c r="F261" i="4"/>
  <c r="F260" i="4"/>
  <c r="E259" i="4"/>
  <c r="D259" i="4"/>
  <c r="F258" i="4"/>
  <c r="F257" i="4"/>
  <c r="F256" i="4"/>
  <c r="F255" i="4"/>
  <c r="F254" i="4"/>
  <c r="E253" i="4"/>
  <c r="D253" i="4"/>
  <c r="F253" i="4" s="1"/>
  <c r="F251" i="4"/>
  <c r="F250" i="4"/>
  <c r="F249" i="4"/>
  <c r="F248" i="4"/>
  <c r="E247" i="4"/>
  <c r="D243" i="1" s="1"/>
  <c r="D247" i="4"/>
  <c r="F246" i="4"/>
  <c r="F245" i="4"/>
  <c r="E244" i="4"/>
  <c r="D240" i="1" s="1"/>
  <c r="D244" i="4"/>
  <c r="F243" i="4"/>
  <c r="F242" i="4"/>
  <c r="F241" i="4"/>
  <c r="E240" i="4"/>
  <c r="D240" i="4"/>
  <c r="F240" i="4" s="1"/>
  <c r="F239" i="4"/>
  <c r="F238" i="4"/>
  <c r="F237" i="4"/>
  <c r="E236" i="4"/>
  <c r="D236" i="4"/>
  <c r="F235" i="4"/>
  <c r="F234" i="4"/>
  <c r="F233" i="4"/>
  <c r="F232" i="4"/>
  <c r="E231" i="4"/>
  <c r="D227" i="1" s="1"/>
  <c r="D231" i="4"/>
  <c r="F230" i="4"/>
  <c r="F229" i="4"/>
  <c r="E228" i="4"/>
  <c r="D228" i="4"/>
  <c r="F228" i="4" s="1"/>
  <c r="F227" i="4"/>
  <c r="F226" i="4"/>
  <c r="E225" i="4"/>
  <c r="E224" i="4" s="1"/>
  <c r="D220" i="1" s="1"/>
  <c r="D225" i="4"/>
  <c r="F225" i="4" s="1"/>
  <c r="F223" i="4"/>
  <c r="F222" i="4"/>
  <c r="F221" i="4"/>
  <c r="F220" i="4"/>
  <c r="E219" i="4"/>
  <c r="D215" i="1" s="1"/>
  <c r="D219" i="4"/>
  <c r="F218" i="4"/>
  <c r="F217" i="4"/>
  <c r="E216" i="4"/>
  <c r="D212" i="1" s="1"/>
  <c r="D216" i="4"/>
  <c r="D215" i="4" s="1"/>
  <c r="F214" i="4"/>
  <c r="F213" i="4"/>
  <c r="F212" i="4"/>
  <c r="F211" i="4"/>
  <c r="E210" i="4"/>
  <c r="D210" i="4"/>
  <c r="F210" i="4" s="1"/>
  <c r="F209" i="4"/>
  <c r="F208" i="4"/>
  <c r="F207" i="4"/>
  <c r="F206" i="4"/>
  <c r="F205" i="4"/>
  <c r="F204" i="4"/>
  <c r="F203" i="4"/>
  <c r="E202" i="4"/>
  <c r="D202" i="4"/>
  <c r="D196" i="4" s="1"/>
  <c r="F201" i="4"/>
  <c r="F200" i="4"/>
  <c r="F199" i="4"/>
  <c r="F198" i="4"/>
  <c r="E197" i="4"/>
  <c r="E196" i="4" s="1"/>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D140" i="4"/>
  <c r="D139" i="4" s="1"/>
  <c r="F139" i="4" s="1"/>
  <c r="E139" i="4"/>
  <c r="F138" i="4"/>
  <c r="F137" i="4"/>
  <c r="F136" i="4"/>
  <c r="F135" i="4"/>
  <c r="E134" i="4"/>
  <c r="D130" i="1" s="1"/>
  <c r="H130" i="1" s="1"/>
  <c r="D134" i="4"/>
  <c r="D133" i="4" s="1"/>
  <c r="E133" i="4"/>
  <c r="D129" i="1" s="1"/>
  <c r="H129" i="1" s="1"/>
  <c r="F132" i="4"/>
  <c r="F131" i="4"/>
  <c r="F130" i="4"/>
  <c r="F129" i="4"/>
  <c r="E128" i="4"/>
  <c r="D128" i="4"/>
  <c r="F128" i="4" s="1"/>
  <c r="F127" i="4"/>
  <c r="F126" i="4"/>
  <c r="E125" i="4"/>
  <c r="E124" i="4" s="1"/>
  <c r="D125" i="4"/>
  <c r="F125" i="4" s="1"/>
  <c r="F124" i="4"/>
  <c r="D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I36" i="3"/>
  <c r="G36" i="3"/>
  <c r="B36" i="3"/>
  <c r="I35" i="3"/>
  <c r="G35" i="3"/>
  <c r="B35" i="3"/>
  <c r="G34" i="3"/>
  <c r="B34" i="3"/>
  <c r="I33" i="3"/>
  <c r="G33" i="3"/>
  <c r="B33" i="3"/>
  <c r="H32" i="3"/>
  <c r="G32" i="3"/>
  <c r="B32" i="3"/>
  <c r="H31" i="3"/>
  <c r="G31" i="3"/>
  <c r="B31" i="3"/>
  <c r="H30" i="3"/>
  <c r="G30" i="3"/>
  <c r="B30" i="3"/>
  <c r="H29" i="3"/>
  <c r="G29" i="3"/>
  <c r="B29" i="3"/>
  <c r="G28" i="3"/>
  <c r="B28" i="3"/>
  <c r="H27" i="3"/>
  <c r="G27" i="3"/>
  <c r="B27" i="3"/>
  <c r="I26" i="3"/>
  <c r="H26" i="3"/>
  <c r="G26" i="3"/>
  <c r="B26" i="3"/>
  <c r="G25" i="3"/>
  <c r="B25" i="3"/>
  <c r="H24" i="3"/>
  <c r="G24" i="3"/>
  <c r="B24" i="3"/>
  <c r="G23" i="3"/>
  <c r="B23" i="3"/>
  <c r="H22"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G1577" i="1"/>
  <c r="C1577" i="1"/>
  <c r="H1577"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H1518" i="1"/>
  <c r="C1518" i="1"/>
  <c r="G1518" i="1" s="1"/>
  <c r="C1516" i="1"/>
  <c r="G1515" i="1"/>
  <c r="C1515" i="1"/>
  <c r="H1515" i="1" s="1"/>
  <c r="C1514" i="1"/>
  <c r="G1513" i="1"/>
  <c r="C1513" i="1"/>
  <c r="H1513" i="1" s="1"/>
  <c r="C1512" i="1"/>
  <c r="G1511" i="1"/>
  <c r="C1511" i="1"/>
  <c r="H1511" i="1" s="1"/>
  <c r="C1510" i="1"/>
  <c r="G1509" i="1"/>
  <c r="C1509" i="1"/>
  <c r="H1509" i="1" s="1"/>
  <c r="C1508" i="1"/>
  <c r="C1507" i="1"/>
  <c r="H1507" i="1" s="1"/>
  <c r="C1506" i="1"/>
  <c r="G1505" i="1"/>
  <c r="C1505" i="1"/>
  <c r="H1505" i="1" s="1"/>
  <c r="C1504" i="1"/>
  <c r="C1503" i="1"/>
  <c r="H1503" i="1" s="1"/>
  <c r="C1502" i="1"/>
  <c r="C1501" i="1"/>
  <c r="H1501" i="1" s="1"/>
  <c r="C1500" i="1"/>
  <c r="C1498" i="1"/>
  <c r="G1497" i="1"/>
  <c r="C1497" i="1"/>
  <c r="H1497" i="1" s="1"/>
  <c r="C1496" i="1"/>
  <c r="G1495" i="1"/>
  <c r="C1495" i="1"/>
  <c r="H1495" i="1" s="1"/>
  <c r="C1494" i="1"/>
  <c r="G1493" i="1"/>
  <c r="C1493" i="1"/>
  <c r="H1493" i="1" s="1"/>
  <c r="C1492" i="1"/>
  <c r="C1491" i="1"/>
  <c r="H1491" i="1" s="1"/>
  <c r="C1490" i="1"/>
  <c r="G1489" i="1"/>
  <c r="C1489" i="1"/>
  <c r="H1489" i="1" s="1"/>
  <c r="C1488" i="1"/>
  <c r="C1487" i="1"/>
  <c r="H1487" i="1" s="1"/>
  <c r="C1486" i="1"/>
  <c r="G1485" i="1"/>
  <c r="C1485" i="1"/>
  <c r="H1485" i="1" s="1"/>
  <c r="C1484" i="1"/>
  <c r="C1482" i="1"/>
  <c r="C1480" i="1"/>
  <c r="D1479" i="1"/>
  <c r="C1479" i="1"/>
  <c r="D1478" i="1"/>
  <c r="C1478" i="1"/>
  <c r="D1477" i="1"/>
  <c r="C1477" i="1"/>
  <c r="D1476" i="1"/>
  <c r="C1476" i="1"/>
  <c r="C1475" i="1"/>
  <c r="D1474" i="1"/>
  <c r="C1474" i="1"/>
  <c r="D1473" i="1"/>
  <c r="C1473" i="1"/>
  <c r="D1472" i="1"/>
  <c r="H1472" i="1" s="1"/>
  <c r="C1472" i="1"/>
  <c r="J1471" i="1"/>
  <c r="D1471" i="1"/>
  <c r="H1471" i="1" s="1"/>
  <c r="C1471" i="1"/>
  <c r="H1470" i="1"/>
  <c r="D1470" i="1"/>
  <c r="C1470" i="1"/>
  <c r="G1470" i="1" s="1"/>
  <c r="D1469" i="1"/>
  <c r="H1469" i="1" s="1"/>
  <c r="C1469" i="1"/>
  <c r="J1468" i="1"/>
  <c r="D1468" i="1"/>
  <c r="H1468" i="1" s="1"/>
  <c r="C1468" i="1"/>
  <c r="D1467" i="1"/>
  <c r="H1467" i="1" s="1"/>
  <c r="C1467" i="1"/>
  <c r="J1466" i="1"/>
  <c r="D1466" i="1"/>
  <c r="H1466" i="1" s="1"/>
  <c r="C1466" i="1"/>
  <c r="D1465" i="1"/>
  <c r="H1465" i="1" s="1"/>
  <c r="C1465" i="1"/>
  <c r="J1464" i="1"/>
  <c r="D1464" i="1"/>
  <c r="H1464" i="1" s="1"/>
  <c r="C1464" i="1"/>
  <c r="D1463" i="1"/>
  <c r="H1463" i="1" s="1"/>
  <c r="C1463" i="1"/>
  <c r="J1462" i="1"/>
  <c r="D1462" i="1"/>
  <c r="H1462" i="1" s="1"/>
  <c r="C1462" i="1"/>
  <c r="H1461" i="1"/>
  <c r="D1461" i="1"/>
  <c r="C1461" i="1"/>
  <c r="G1461" i="1" s="1"/>
  <c r="H1460" i="1"/>
  <c r="D1460" i="1"/>
  <c r="J1460" i="1" s="1"/>
  <c r="C1460" i="1"/>
  <c r="G1460" i="1" s="1"/>
  <c r="I1460" i="1" s="1"/>
  <c r="H1459" i="1"/>
  <c r="D1459" i="1"/>
  <c r="J1459" i="1" s="1"/>
  <c r="C1459" i="1"/>
  <c r="G1459" i="1" s="1"/>
  <c r="I1459" i="1" s="1"/>
  <c r="H1458" i="1"/>
  <c r="D1458" i="1"/>
  <c r="J1458" i="1" s="1"/>
  <c r="C1458" i="1"/>
  <c r="G1458" i="1" s="1"/>
  <c r="I1458" i="1" s="1"/>
  <c r="H1457" i="1"/>
  <c r="D1457" i="1"/>
  <c r="J1457" i="1" s="1"/>
  <c r="C1457" i="1"/>
  <c r="G1457" i="1" s="1"/>
  <c r="I1457" i="1" s="1"/>
  <c r="D1456" i="1"/>
  <c r="C1456" i="1"/>
  <c r="H1455" i="1"/>
  <c r="D1455" i="1"/>
  <c r="J1455" i="1" s="1"/>
  <c r="C1455" i="1"/>
  <c r="G1455" i="1" s="1"/>
  <c r="I1455" i="1" s="1"/>
  <c r="C1454" i="1"/>
  <c r="C1453" i="1"/>
  <c r="D1452" i="1"/>
  <c r="J1452" i="1" s="1"/>
  <c r="C1452" i="1"/>
  <c r="D1451" i="1"/>
  <c r="J1451" i="1" s="1"/>
  <c r="C1451" i="1"/>
  <c r="H1450" i="1"/>
  <c r="D1450" i="1"/>
  <c r="J1450" i="1" s="1"/>
  <c r="C1450" i="1"/>
  <c r="G1450" i="1" s="1"/>
  <c r="I1450" i="1" s="1"/>
  <c r="H1449" i="1"/>
  <c r="D1449" i="1"/>
  <c r="J1449" i="1" s="1"/>
  <c r="C1449" i="1"/>
  <c r="G1449" i="1" s="1"/>
  <c r="I1449" i="1" s="1"/>
  <c r="H1448" i="1"/>
  <c r="D1448" i="1"/>
  <c r="J1448" i="1" s="1"/>
  <c r="C1448" i="1"/>
  <c r="G1448" i="1" s="1"/>
  <c r="I1448" i="1" s="1"/>
  <c r="H1447" i="1"/>
  <c r="D1447" i="1"/>
  <c r="J1447" i="1" s="1"/>
  <c r="C1447" i="1"/>
  <c r="G1447" i="1" s="1"/>
  <c r="I1447" i="1" s="1"/>
  <c r="H1446" i="1"/>
  <c r="D1446" i="1"/>
  <c r="J1446" i="1" s="1"/>
  <c r="C1446" i="1"/>
  <c r="G1446" i="1" s="1"/>
  <c r="I1446" i="1" s="1"/>
  <c r="C1445" i="1"/>
  <c r="D1444" i="1"/>
  <c r="C1444" i="1"/>
  <c r="D1443" i="1"/>
  <c r="C1443" i="1"/>
  <c r="D1442" i="1"/>
  <c r="C1442" i="1"/>
  <c r="D1441" i="1"/>
  <c r="C1441" i="1"/>
  <c r="D1440" i="1"/>
  <c r="C1440" i="1"/>
  <c r="D1439" i="1"/>
  <c r="C1439" i="1"/>
  <c r="D1438" i="1"/>
  <c r="C1438" i="1"/>
  <c r="H1438" i="1" s="1"/>
  <c r="C1437" i="1"/>
  <c r="C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C1424" i="1"/>
  <c r="C1423" i="1"/>
  <c r="D1422" i="1"/>
  <c r="C1422" i="1"/>
  <c r="H1422" i="1" s="1"/>
  <c r="D1421" i="1"/>
  <c r="C1421" i="1"/>
  <c r="H1421" i="1" s="1"/>
  <c r="D1420" i="1"/>
  <c r="C1420" i="1"/>
  <c r="H1420" i="1" s="1"/>
  <c r="D1419" i="1"/>
  <c r="C1419" i="1"/>
  <c r="H1419" i="1" s="1"/>
  <c r="D1418" i="1"/>
  <c r="C1418" i="1"/>
  <c r="H1418" i="1" s="1"/>
  <c r="D1417" i="1"/>
  <c r="C1417" i="1"/>
  <c r="H1417" i="1" s="1"/>
  <c r="C1416" i="1"/>
  <c r="D1415" i="1"/>
  <c r="C1415" i="1"/>
  <c r="H1415" i="1" s="1"/>
  <c r="D1414" i="1"/>
  <c r="C1414" i="1"/>
  <c r="H1414" i="1" s="1"/>
  <c r="D1413" i="1"/>
  <c r="C1413" i="1"/>
  <c r="H1413" i="1" s="1"/>
  <c r="D1412" i="1"/>
  <c r="C1412" i="1"/>
  <c r="H1412" i="1" s="1"/>
  <c r="D1411" i="1"/>
  <c r="C1411" i="1"/>
  <c r="H1411" i="1" s="1"/>
  <c r="D1410" i="1"/>
  <c r="C1410" i="1"/>
  <c r="H1410" i="1" s="1"/>
  <c r="D1409" i="1"/>
  <c r="C1409" i="1"/>
  <c r="H1409" i="1" s="1"/>
  <c r="C1408" i="1"/>
  <c r="D1407" i="1"/>
  <c r="C1407" i="1"/>
  <c r="H1407" i="1" s="1"/>
  <c r="D1406" i="1"/>
  <c r="C1406" i="1"/>
  <c r="H1406" i="1" s="1"/>
  <c r="D1405" i="1"/>
  <c r="C1405" i="1"/>
  <c r="H1405" i="1" s="1"/>
  <c r="D1404" i="1"/>
  <c r="C1404" i="1"/>
  <c r="H1404" i="1" s="1"/>
  <c r="D1403" i="1"/>
  <c r="C1403" i="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C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C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G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C1300"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D1277" i="1"/>
  <c r="C1277" i="1"/>
  <c r="H1277" i="1" s="1"/>
  <c r="D1276" i="1"/>
  <c r="C1276" i="1"/>
  <c r="H1276" i="1" s="1"/>
  <c r="D1275" i="1"/>
  <c r="C1275" i="1"/>
  <c r="H1275" i="1" s="1"/>
  <c r="D1274" i="1"/>
  <c r="C1274" i="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D1263" i="1"/>
  <c r="C1263" i="1"/>
  <c r="H1263" i="1" s="1"/>
  <c r="D1262" i="1"/>
  <c r="C1262" i="1"/>
  <c r="H1262" i="1" s="1"/>
  <c r="D1261" i="1"/>
  <c r="C1261" i="1"/>
  <c r="H1261" i="1" s="1"/>
  <c r="D1260" i="1"/>
  <c r="C1260" i="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D1235" i="1"/>
  <c r="D1234" i="1"/>
  <c r="C1234" i="1"/>
  <c r="H1234" i="1" s="1"/>
  <c r="D1233" i="1"/>
  <c r="C1233" i="1"/>
  <c r="H1233" i="1" s="1"/>
  <c r="D1232" i="1"/>
  <c r="C1232" i="1"/>
  <c r="D1231" i="1"/>
  <c r="C1231" i="1"/>
  <c r="H1231" i="1" s="1"/>
  <c r="D1230" i="1"/>
  <c r="C1230" i="1"/>
  <c r="D1229" i="1"/>
  <c r="C1229" i="1"/>
  <c r="H1229" i="1" s="1"/>
  <c r="D1228" i="1"/>
  <c r="C1228" i="1"/>
  <c r="H1228" i="1" s="1"/>
  <c r="C1227" i="1"/>
  <c r="D1226" i="1"/>
  <c r="C1226" i="1"/>
  <c r="H1226" i="1" s="1"/>
  <c r="D1225" i="1"/>
  <c r="C1225" i="1"/>
  <c r="H1225" i="1" s="1"/>
  <c r="D1224" i="1"/>
  <c r="C1224" i="1"/>
  <c r="H1224" i="1" s="1"/>
  <c r="D1223" i="1"/>
  <c r="D1221" i="1"/>
  <c r="C1221" i="1"/>
  <c r="H1221" i="1" s="1"/>
  <c r="D1220" i="1"/>
  <c r="C1220" i="1"/>
  <c r="H1220" i="1" s="1"/>
  <c r="D1219" i="1"/>
  <c r="C1219" i="1"/>
  <c r="H1219" i="1" s="1"/>
  <c r="D1218" i="1"/>
  <c r="C1218" i="1"/>
  <c r="H1218" i="1" s="1"/>
  <c r="D1217" i="1"/>
  <c r="C1217" i="1"/>
  <c r="C1216" i="1"/>
  <c r="C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C1184" i="1"/>
  <c r="C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C1154" i="1"/>
  <c r="C1153"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C1142" i="1"/>
  <c r="H1142" i="1" s="1"/>
  <c r="D1141" i="1"/>
  <c r="C1141" i="1"/>
  <c r="H1141" i="1" s="1"/>
  <c r="D1140" i="1"/>
  <c r="C1140" i="1"/>
  <c r="H1140" i="1" s="1"/>
  <c r="D1139" i="1"/>
  <c r="C1139" i="1"/>
  <c r="D1138" i="1"/>
  <c r="C1138" i="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D1063" i="1"/>
  <c r="C1063" i="1"/>
  <c r="H1063" i="1" s="1"/>
  <c r="D1062" i="1"/>
  <c r="C1062" i="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G1041" i="1"/>
  <c r="C1041" i="1"/>
  <c r="H1041" i="1" s="1"/>
  <c r="D1040" i="1"/>
  <c r="C1040" i="1"/>
  <c r="H1040" i="1" s="1"/>
  <c r="D1039" i="1"/>
  <c r="C1039" i="1"/>
  <c r="H1039" i="1" s="1"/>
  <c r="D1038" i="1"/>
  <c r="C1038" i="1"/>
  <c r="H1038" i="1" s="1"/>
  <c r="D1037" i="1"/>
  <c r="C1037" i="1"/>
  <c r="H1037" i="1" s="1"/>
  <c r="D1036" i="1"/>
  <c r="C1036" i="1"/>
  <c r="H1036" i="1" s="1"/>
  <c r="D1035" i="1"/>
  <c r="C1035" i="1"/>
  <c r="D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C1019" i="1"/>
  <c r="H1019" i="1" s="1"/>
  <c r="D1018" i="1"/>
  <c r="C1018" i="1"/>
  <c r="H1018" i="1" s="1"/>
  <c r="D1017" i="1"/>
  <c r="C1017" i="1"/>
  <c r="H1017" i="1" s="1"/>
  <c r="D1016" i="1"/>
  <c r="C1016" i="1"/>
  <c r="H1016" i="1" s="1"/>
  <c r="D1015" i="1"/>
  <c r="C1015" i="1"/>
  <c r="H1015" i="1" s="1"/>
  <c r="D1014" i="1"/>
  <c r="C1014" i="1"/>
  <c r="H1014" i="1" s="1"/>
  <c r="C1013" i="1"/>
  <c r="D1012" i="1"/>
  <c r="C1012" i="1"/>
  <c r="H1012" i="1" s="1"/>
  <c r="D1011" i="1"/>
  <c r="C1011" i="1"/>
  <c r="H1011" i="1" s="1"/>
  <c r="D1010" i="1"/>
  <c r="C1010" i="1"/>
  <c r="H1010" i="1" s="1"/>
  <c r="D1009" i="1"/>
  <c r="C1009" i="1"/>
  <c r="H1009" i="1" s="1"/>
  <c r="D1008" i="1"/>
  <c r="C1008" i="1"/>
  <c r="H1008"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C997" i="1"/>
  <c r="D996" i="1"/>
  <c r="C996" i="1"/>
  <c r="H996" i="1" s="1"/>
  <c r="D995" i="1"/>
  <c r="C995" i="1"/>
  <c r="H995" i="1" s="1"/>
  <c r="D994" i="1"/>
  <c r="C994" i="1"/>
  <c r="H994" i="1" s="1"/>
  <c r="D993" i="1"/>
  <c r="C993" i="1"/>
  <c r="H993" i="1" s="1"/>
  <c r="D992" i="1"/>
  <c r="C992" i="1"/>
  <c r="D989" i="1"/>
  <c r="C989" i="1"/>
  <c r="H989" i="1" s="1"/>
  <c r="D988" i="1"/>
  <c r="C988" i="1"/>
  <c r="H988" i="1" s="1"/>
  <c r="D987" i="1"/>
  <c r="C987" i="1"/>
  <c r="H987" i="1" s="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H836" i="1"/>
  <c r="D836" i="1"/>
  <c r="C836" i="1"/>
  <c r="G836" i="1" s="1"/>
  <c r="D835" i="1"/>
  <c r="H835" i="1" s="1"/>
  <c r="C835" i="1"/>
  <c r="D834" i="1"/>
  <c r="C834" i="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D826" i="1"/>
  <c r="H826" i="1" s="1"/>
  <c r="C826" i="1"/>
  <c r="D825" i="1"/>
  <c r="H825" i="1" s="1"/>
  <c r="C825" i="1"/>
  <c r="H824" i="1"/>
  <c r="D824" i="1"/>
  <c r="C824" i="1"/>
  <c r="G824" i="1" s="1"/>
  <c r="D823" i="1"/>
  <c r="H823" i="1" s="1"/>
  <c r="C823" i="1"/>
  <c r="D822" i="1"/>
  <c r="C822" i="1"/>
  <c r="G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D800" i="1"/>
  <c r="C800" i="1"/>
  <c r="D799" i="1"/>
  <c r="C799" i="1"/>
  <c r="D798" i="1"/>
  <c r="C798" i="1"/>
  <c r="D797" i="1"/>
  <c r="C797" i="1"/>
  <c r="D796" i="1"/>
  <c r="C796" i="1"/>
  <c r="D795" i="1"/>
  <c r="C795" i="1"/>
  <c r="D794" i="1"/>
  <c r="C794" i="1"/>
  <c r="D793" i="1"/>
  <c r="C793" i="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D763" i="1"/>
  <c r="C763" i="1"/>
  <c r="D762" i="1"/>
  <c r="C762" i="1"/>
  <c r="D761" i="1"/>
  <c r="C761" i="1"/>
  <c r="H761" i="1" s="1"/>
  <c r="D760" i="1"/>
  <c r="C760" i="1"/>
  <c r="H760" i="1" s="1"/>
  <c r="D759" i="1"/>
  <c r="C759" i="1"/>
  <c r="H759" i="1" s="1"/>
  <c r="D758" i="1"/>
  <c r="C758" i="1"/>
  <c r="H758" i="1" s="1"/>
  <c r="D757" i="1"/>
  <c r="C757" i="1"/>
  <c r="H757" i="1" s="1"/>
  <c r="D756" i="1"/>
  <c r="C756" i="1"/>
  <c r="H756" i="1" s="1"/>
  <c r="D755" i="1"/>
  <c r="C755" i="1"/>
  <c r="H755" i="1" s="1"/>
  <c r="D754" i="1"/>
  <c r="C754" i="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D713" i="1"/>
  <c r="C713" i="1"/>
  <c r="H713" i="1" s="1"/>
  <c r="D712" i="1"/>
  <c r="C712" i="1"/>
  <c r="D711" i="1"/>
  <c r="C711" i="1"/>
  <c r="D710" i="1"/>
  <c r="C710" i="1"/>
  <c r="D709" i="1"/>
  <c r="C709" i="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D647" i="1"/>
  <c r="C647" i="1"/>
  <c r="H647" i="1" s="1"/>
  <c r="D646" i="1"/>
  <c r="C646" i="1"/>
  <c r="D645" i="1"/>
  <c r="D644" i="1"/>
  <c r="C644" i="1"/>
  <c r="H644" i="1" s="1"/>
  <c r="D643" i="1"/>
  <c r="C643" i="1"/>
  <c r="H643" i="1" s="1"/>
  <c r="D642" i="1"/>
  <c r="C642" i="1"/>
  <c r="H642" i="1" s="1"/>
  <c r="D641" i="1"/>
  <c r="C641" i="1"/>
  <c r="H641" i="1" s="1"/>
  <c r="D637" i="1"/>
  <c r="D632" i="1"/>
  <c r="C632" i="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C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3" i="1"/>
  <c r="C413" i="1"/>
  <c r="D412" i="1"/>
  <c r="D411" i="1"/>
  <c r="D406" i="1"/>
  <c r="C406" i="1"/>
  <c r="H406" i="1" s="1"/>
  <c r="D405" i="1"/>
  <c r="C405" i="1"/>
  <c r="D404" i="1"/>
  <c r="C404" i="1"/>
  <c r="H404" i="1" s="1"/>
  <c r="D401" i="1"/>
  <c r="C401" i="1"/>
  <c r="H401" i="1" s="1"/>
  <c r="D400" i="1"/>
  <c r="C400" i="1"/>
  <c r="H400" i="1" s="1"/>
  <c r="D399" i="1"/>
  <c r="C399" i="1"/>
  <c r="H399" i="1" s="1"/>
  <c r="D398" i="1"/>
  <c r="C398" i="1"/>
  <c r="D397" i="1"/>
  <c r="C397" i="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D387" i="1"/>
  <c r="C387" i="1"/>
  <c r="H387" i="1" s="1"/>
  <c r="D386" i="1"/>
  <c r="C386" i="1"/>
  <c r="D385" i="1"/>
  <c r="C385" i="1"/>
  <c r="H385" i="1" s="1"/>
  <c r="D384" i="1"/>
  <c r="C384" i="1"/>
  <c r="H384" i="1" s="1"/>
  <c r="D383" i="1"/>
  <c r="C383" i="1"/>
  <c r="H383" i="1" s="1"/>
  <c r="D382" i="1"/>
  <c r="C382" i="1"/>
  <c r="H382" i="1" s="1"/>
  <c r="D381" i="1"/>
  <c r="C381" i="1"/>
  <c r="H381" i="1" s="1"/>
  <c r="D380" i="1"/>
  <c r="C380" i="1"/>
  <c r="H380" i="1" s="1"/>
  <c r="D379" i="1"/>
  <c r="C379" i="1"/>
  <c r="D378" i="1"/>
  <c r="C378" i="1"/>
  <c r="D377" i="1"/>
  <c r="C377" i="1"/>
  <c r="H377" i="1" s="1"/>
  <c r="D376" i="1"/>
  <c r="C376" i="1"/>
  <c r="H376" i="1" s="1"/>
  <c r="D375" i="1"/>
  <c r="C375" i="1"/>
  <c r="H375" i="1" s="1"/>
  <c r="D374" i="1"/>
  <c r="C374" i="1"/>
  <c r="D373" i="1"/>
  <c r="C373" i="1"/>
  <c r="D372" i="1"/>
  <c r="C372" i="1"/>
  <c r="H372" i="1" s="1"/>
  <c r="D371" i="1"/>
  <c r="C371" i="1"/>
  <c r="H371" i="1" s="1"/>
  <c r="D370" i="1"/>
  <c r="C370" i="1"/>
  <c r="H370" i="1" s="1"/>
  <c r="D369" i="1"/>
  <c r="C369" i="1"/>
  <c r="H369" i="1" s="1"/>
  <c r="D368" i="1"/>
  <c r="C368" i="1"/>
  <c r="H368" i="1" s="1"/>
  <c r="D367" i="1"/>
  <c r="C367" i="1"/>
  <c r="H367" i="1" s="1"/>
  <c r="D366" i="1"/>
  <c r="C366" i="1"/>
  <c r="H366" i="1" s="1"/>
  <c r="D365" i="1"/>
  <c r="C365" i="1"/>
  <c r="D364" i="1"/>
  <c r="C364" i="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0" i="1"/>
  <c r="C350" i="1"/>
  <c r="H350" i="1" s="1"/>
  <c r="D349" i="1"/>
  <c r="C349" i="1"/>
  <c r="H349" i="1" s="1"/>
  <c r="D348" i="1"/>
  <c r="C348" i="1"/>
  <c r="H348" i="1" s="1"/>
  <c r="D347" i="1"/>
  <c r="C347" i="1"/>
  <c r="H347" i="1" s="1"/>
  <c r="C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C294" i="1"/>
  <c r="D292" i="1"/>
  <c r="C292" i="1"/>
  <c r="D291" i="1"/>
  <c r="C291" i="1"/>
  <c r="D290" i="1"/>
  <c r="C290" i="1"/>
  <c r="D289" i="1"/>
  <c r="C289" i="1"/>
  <c r="D288" i="1"/>
  <c r="C288" i="1"/>
  <c r="D284" i="1"/>
  <c r="C284" i="1"/>
  <c r="D283" i="1"/>
  <c r="C283" i="1"/>
  <c r="D282" i="1"/>
  <c r="C282" i="1"/>
  <c r="D281" i="1"/>
  <c r="C281" i="1"/>
  <c r="D280" i="1"/>
  <c r="C280" i="1"/>
  <c r="D279" i="1"/>
  <c r="C279" i="1"/>
  <c r="D278" i="1"/>
  <c r="C278" i="1"/>
  <c r="H278" i="1" s="1"/>
  <c r="D277" i="1"/>
  <c r="C277" i="1"/>
  <c r="D276" i="1"/>
  <c r="C276" i="1"/>
  <c r="C275" i="1"/>
  <c r="D274" i="1"/>
  <c r="C274" i="1"/>
  <c r="D273" i="1"/>
  <c r="C273" i="1"/>
  <c r="D272" i="1"/>
  <c r="C272" i="1"/>
  <c r="D271" i="1"/>
  <c r="C271" i="1"/>
  <c r="D270" i="1"/>
  <c r="C270" i="1"/>
  <c r="D269" i="1"/>
  <c r="C269" i="1"/>
  <c r="D268" i="1"/>
  <c r="C268" i="1"/>
  <c r="D267" i="1"/>
  <c r="C267" i="1"/>
  <c r="D266" i="1"/>
  <c r="C266" i="1"/>
  <c r="D265" i="1"/>
  <c r="C265" i="1"/>
  <c r="D264" i="1"/>
  <c r="D263" i="1"/>
  <c r="C263" i="1"/>
  <c r="H263" i="1" s="1"/>
  <c r="D262" i="1"/>
  <c r="C262" i="1"/>
  <c r="H262" i="1" s="1"/>
  <c r="D261" i="1"/>
  <c r="C261" i="1"/>
  <c r="H261" i="1" s="1"/>
  <c r="D260" i="1"/>
  <c r="C260" i="1"/>
  <c r="H260" i="1" s="1"/>
  <c r="D258" i="1"/>
  <c r="C258" i="1"/>
  <c r="D257" i="1"/>
  <c r="C257" i="1"/>
  <c r="D256" i="1"/>
  <c r="C256" i="1"/>
  <c r="H256" i="1" s="1"/>
  <c r="D255" i="1"/>
  <c r="D254" i="1"/>
  <c r="C254" i="1"/>
  <c r="D253" i="1"/>
  <c r="C253" i="1"/>
  <c r="D252" i="1"/>
  <c r="C252" i="1"/>
  <c r="D251" i="1"/>
  <c r="C251" i="1"/>
  <c r="D250" i="1"/>
  <c r="C250" i="1"/>
  <c r="D249" i="1"/>
  <c r="C249" i="1"/>
  <c r="D247" i="1"/>
  <c r="C247" i="1"/>
  <c r="H247" i="1" s="1"/>
  <c r="D246" i="1"/>
  <c r="C246" i="1"/>
  <c r="H246" i="1" s="1"/>
  <c r="D245" i="1"/>
  <c r="C245" i="1"/>
  <c r="H245" i="1" s="1"/>
  <c r="D244" i="1"/>
  <c r="C244" i="1"/>
  <c r="H244" i="1" s="1"/>
  <c r="C243" i="1"/>
  <c r="D242" i="1"/>
  <c r="C242" i="1"/>
  <c r="H242" i="1" s="1"/>
  <c r="D241" i="1"/>
  <c r="C241" i="1"/>
  <c r="H241" i="1" s="1"/>
  <c r="C240" i="1"/>
  <c r="D239" i="1"/>
  <c r="C239" i="1"/>
  <c r="D238" i="1"/>
  <c r="C238" i="1"/>
  <c r="H238" i="1" s="1"/>
  <c r="D237" i="1"/>
  <c r="C237" i="1"/>
  <c r="H237" i="1" s="1"/>
  <c r="D236" i="1"/>
  <c r="C236" i="1"/>
  <c r="H236" i="1" s="1"/>
  <c r="D235" i="1"/>
  <c r="C235" i="1"/>
  <c r="D234" i="1"/>
  <c r="C234" i="1"/>
  <c r="D233" i="1"/>
  <c r="C233" i="1"/>
  <c r="D232" i="1"/>
  <c r="C232" i="1"/>
  <c r="D231" i="1"/>
  <c r="C231" i="1"/>
  <c r="D230" i="1"/>
  <c r="C230" i="1"/>
  <c r="H230" i="1" s="1"/>
  <c r="D229" i="1"/>
  <c r="C229" i="1"/>
  <c r="H229" i="1" s="1"/>
  <c r="D228" i="1"/>
  <c r="C228" i="1"/>
  <c r="H228" i="1" s="1"/>
  <c r="D226" i="1"/>
  <c r="C226" i="1"/>
  <c r="D225" i="1"/>
  <c r="C225" i="1"/>
  <c r="D224" i="1"/>
  <c r="C224" i="1"/>
  <c r="D223" i="1"/>
  <c r="C223" i="1"/>
  <c r="D222" i="1"/>
  <c r="C222" i="1"/>
  <c r="D221" i="1"/>
  <c r="C221" i="1"/>
  <c r="D219" i="1"/>
  <c r="C219" i="1"/>
  <c r="H219" i="1" s="1"/>
  <c r="D218" i="1"/>
  <c r="C218" i="1"/>
  <c r="H218" i="1" s="1"/>
  <c r="D217" i="1"/>
  <c r="C217" i="1"/>
  <c r="H217" i="1" s="1"/>
  <c r="D216" i="1"/>
  <c r="C216" i="1"/>
  <c r="H216" i="1" s="1"/>
  <c r="C215" i="1"/>
  <c r="D214" i="1"/>
  <c r="C214" i="1"/>
  <c r="H214" i="1" s="1"/>
  <c r="D213" i="1"/>
  <c r="C213" i="1"/>
  <c r="H213" i="1" s="1"/>
  <c r="C212" i="1"/>
  <c r="C211" i="1"/>
  <c r="D210" i="1"/>
  <c r="C210" i="1"/>
  <c r="D209" i="1"/>
  <c r="C209" i="1"/>
  <c r="D208" i="1"/>
  <c r="C208" i="1"/>
  <c r="D207" i="1"/>
  <c r="C207" i="1"/>
  <c r="D206" i="1"/>
  <c r="C206" i="1"/>
  <c r="D205" i="1"/>
  <c r="C205" i="1"/>
  <c r="H205" i="1" s="1"/>
  <c r="D204" i="1"/>
  <c r="C204" i="1"/>
  <c r="H204" i="1" s="1"/>
  <c r="D203" i="1"/>
  <c r="C203" i="1"/>
  <c r="H203" i="1" s="1"/>
  <c r="D202" i="1"/>
  <c r="C202" i="1"/>
  <c r="H202" i="1" s="1"/>
  <c r="D201" i="1"/>
  <c r="C201" i="1"/>
  <c r="H201" i="1" s="1"/>
  <c r="D200" i="1"/>
  <c r="C200" i="1"/>
  <c r="H200" i="1" s="1"/>
  <c r="D199" i="1"/>
  <c r="C199" i="1"/>
  <c r="D198" i="1"/>
  <c r="C198" i="1"/>
  <c r="D197" i="1"/>
  <c r="C197" i="1"/>
  <c r="H197" i="1" s="1"/>
  <c r="D196" i="1"/>
  <c r="C196" i="1"/>
  <c r="H196" i="1" s="1"/>
  <c r="D195" i="1"/>
  <c r="C195" i="1"/>
  <c r="H195" i="1" s="1"/>
  <c r="D194" i="1"/>
  <c r="C194" i="1"/>
  <c r="H194" i="1" s="1"/>
  <c r="D193" i="1"/>
  <c r="C193" i="1"/>
  <c r="H193" i="1" s="1"/>
  <c r="D192" i="1"/>
  <c r="D191" i="1"/>
  <c r="C191" i="1"/>
  <c r="D190" i="1"/>
  <c r="C190" i="1"/>
  <c r="D189" i="1"/>
  <c r="C189" i="1"/>
  <c r="D188" i="1"/>
  <c r="C188" i="1"/>
  <c r="D187" i="1"/>
  <c r="C187" i="1"/>
  <c r="D186" i="1"/>
  <c r="C186" i="1"/>
  <c r="H186" i="1" s="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H171" i="1" s="1"/>
  <c r="D170" i="1"/>
  <c r="C170" i="1"/>
  <c r="D169" i="1"/>
  <c r="C169" i="1"/>
  <c r="D168" i="1"/>
  <c r="C168" i="1"/>
  <c r="D167" i="1"/>
  <c r="C167" i="1"/>
  <c r="D166" i="1"/>
  <c r="C166" i="1"/>
  <c r="D165" i="1"/>
  <c r="C165" i="1"/>
  <c r="D164" i="1"/>
  <c r="C164" i="1"/>
  <c r="D163" i="1"/>
  <c r="C163" i="1"/>
  <c r="D162" i="1"/>
  <c r="C162" i="1"/>
  <c r="D161" i="1"/>
  <c r="C161" i="1"/>
  <c r="D160" i="1"/>
  <c r="C160" i="1"/>
  <c r="D158" i="1"/>
  <c r="C158" i="1"/>
  <c r="H158" i="1" s="1"/>
  <c r="D157" i="1"/>
  <c r="C157" i="1"/>
  <c r="D156" i="1"/>
  <c r="C156" i="1"/>
  <c r="H156" i="1" s="1"/>
  <c r="C155" i="1"/>
  <c r="D154" i="1"/>
  <c r="C154" i="1"/>
  <c r="H154" i="1" s="1"/>
  <c r="D153" i="1"/>
  <c r="C153" i="1"/>
  <c r="H153" i="1" s="1"/>
  <c r="D152" i="1"/>
  <c r="C152" i="1"/>
  <c r="H152" i="1" s="1"/>
  <c r="D151" i="1"/>
  <c r="C151" i="1"/>
  <c r="H151" i="1" s="1"/>
  <c r="D150" i="1"/>
  <c r="C150" i="1"/>
  <c r="H150" i="1" s="1"/>
  <c r="C149" i="1"/>
  <c r="D146" i="1"/>
  <c r="C146" i="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C130" i="1"/>
  <c r="C129" i="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H110" i="1"/>
  <c r="D110" i="1"/>
  <c r="C110" i="1"/>
  <c r="G110" i="1" s="1"/>
  <c r="D109" i="1"/>
  <c r="H109" i="1" s="1"/>
  <c r="C109" i="1"/>
  <c r="D108" i="1"/>
  <c r="D107" i="1"/>
  <c r="H107" i="1" s="1"/>
  <c r="C107" i="1"/>
  <c r="G107" i="1" s="1"/>
  <c r="D106" i="1"/>
  <c r="H106" i="1" s="1"/>
  <c r="C106" i="1"/>
  <c r="G106" i="1" s="1"/>
  <c r="D105" i="1"/>
  <c r="H105" i="1" s="1"/>
  <c r="C105" i="1"/>
  <c r="G105" i="1" s="1"/>
  <c r="D104" i="1"/>
  <c r="H104" i="1" s="1"/>
  <c r="C104" i="1"/>
  <c r="G104" i="1" s="1"/>
  <c r="D103" i="1"/>
  <c r="H103" i="1" s="1"/>
  <c r="C103" i="1"/>
  <c r="G103" i="1" s="1"/>
  <c r="D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D89" i="1"/>
  <c r="H89" i="1" s="1"/>
  <c r="C89" i="1"/>
  <c r="G89" i="1" s="1"/>
  <c r="D88" i="1"/>
  <c r="H88" i="1" s="1"/>
  <c r="C88" i="1"/>
  <c r="G88" i="1" s="1"/>
  <c r="D87" i="1"/>
  <c r="H87" i="1" s="1"/>
  <c r="C87" i="1"/>
  <c r="D86" i="1"/>
  <c r="H86" i="1" s="1"/>
  <c r="C86" i="1"/>
  <c r="G86" i="1" s="1"/>
  <c r="D85" i="1"/>
  <c r="C85" i="1"/>
  <c r="D84" i="1"/>
  <c r="H84" i="1" s="1"/>
  <c r="C84" i="1"/>
  <c r="G84" i="1" s="1"/>
  <c r="D83" i="1"/>
  <c r="H83" i="1" s="1"/>
  <c r="C83" i="1"/>
  <c r="G83" i="1" s="1"/>
  <c r="D82" i="1"/>
  <c r="H82" i="1" s="1"/>
  <c r="C82" i="1"/>
  <c r="G82" i="1" s="1"/>
  <c r="D81" i="1"/>
  <c r="H81" i="1" s="1"/>
  <c r="C81" i="1"/>
  <c r="G81" i="1" s="1"/>
  <c r="D80" i="1"/>
  <c r="H80" i="1" s="1"/>
  <c r="C80" i="1"/>
  <c r="G80" i="1" s="1"/>
  <c r="D79" i="1"/>
  <c r="C79"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H61" i="1"/>
  <c r="D61" i="1"/>
  <c r="C61" i="1"/>
  <c r="G61" i="1" s="1"/>
  <c r="D60" i="1"/>
  <c r="H60" i="1" s="1"/>
  <c r="C60" i="1"/>
  <c r="G60" i="1" s="1"/>
  <c r="D59" i="1"/>
  <c r="H59" i="1" s="1"/>
  <c r="C59" i="1"/>
  <c r="G59" i="1" s="1"/>
  <c r="H58" i="1"/>
  <c r="D58" i="1"/>
  <c r="C58" i="1"/>
  <c r="G58" i="1" s="1"/>
  <c r="D57" i="1"/>
  <c r="H57" i="1" s="1"/>
  <c r="C57" i="1"/>
  <c r="G57" i="1" s="1"/>
  <c r="D56" i="1"/>
  <c r="H56" i="1" s="1"/>
  <c r="C56" i="1"/>
  <c r="G56" i="1" s="1"/>
  <c r="H55" i="1"/>
  <c r="D55" i="1"/>
  <c r="C55" i="1"/>
  <c r="G55" i="1" s="1"/>
  <c r="D54" i="1"/>
  <c r="C54" i="1"/>
  <c r="D53" i="1"/>
  <c r="C53" i="1"/>
  <c r="D52" i="1"/>
  <c r="H52" i="1" s="1"/>
  <c r="C52" i="1"/>
  <c r="G52" i="1" s="1"/>
  <c r="D51" i="1"/>
  <c r="C51" i="1"/>
  <c r="D50" i="1"/>
  <c r="C50" i="1"/>
  <c r="D49" i="1"/>
  <c r="H49" i="1" s="1"/>
  <c r="C49" i="1"/>
  <c r="G49" i="1" s="1"/>
  <c r="D48" i="1"/>
  <c r="H48" i="1" s="1"/>
  <c r="C48" i="1"/>
  <c r="G48" i="1" s="1"/>
  <c r="D47" i="1"/>
  <c r="H47" i="1" s="1"/>
  <c r="C47" i="1"/>
  <c r="G47" i="1" s="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H1578" i="1" l="1"/>
  <c r="H1264" i="1"/>
  <c r="H1217" i="1"/>
  <c r="G1451" i="1"/>
  <c r="H1451" i="1"/>
  <c r="G1453" i="1"/>
  <c r="D1453" i="1"/>
  <c r="G1456" i="1"/>
  <c r="H1453" i="1"/>
  <c r="I1456" i="1"/>
  <c r="H1456" i="1"/>
  <c r="J1456" i="1"/>
  <c r="D1436" i="1"/>
  <c r="H1436" i="1" s="1"/>
  <c r="H1437" i="1"/>
  <c r="G1452" i="1"/>
  <c r="H1452" i="1"/>
  <c r="H1278" i="1"/>
  <c r="H1274" i="1"/>
  <c r="C1235" i="1"/>
  <c r="H1235" i="1" s="1"/>
  <c r="C1236" i="1"/>
  <c r="H1236" i="1" s="1"/>
  <c r="H1232" i="1"/>
  <c r="H1230" i="1"/>
  <c r="D237" i="5"/>
  <c r="H23" i="3" s="1"/>
  <c r="F245" i="5"/>
  <c r="D1227" i="1"/>
  <c r="G1227" i="1" s="1"/>
  <c r="F250" i="5"/>
  <c r="C1214" i="1"/>
  <c r="C1222" i="1"/>
  <c r="H1222" i="1" s="1"/>
  <c r="C1223" i="1"/>
  <c r="H1223" i="1" s="1"/>
  <c r="E279" i="9"/>
  <c r="B279" i="9" s="1"/>
  <c r="F239" i="5"/>
  <c r="H1139" i="1"/>
  <c r="H1138" i="1"/>
  <c r="H1064" i="1"/>
  <c r="H1062" i="1"/>
  <c r="C1056" i="1"/>
  <c r="H1056" i="1" s="1"/>
  <c r="H1035" i="1"/>
  <c r="C1034" i="1"/>
  <c r="H1034" i="1" s="1"/>
  <c r="H1033" i="1"/>
  <c r="H1032" i="1"/>
  <c r="F52" i="5"/>
  <c r="H1030" i="1"/>
  <c r="H1031" i="1"/>
  <c r="H1029" i="1"/>
  <c r="H1028" i="1"/>
  <c r="H1027" i="1"/>
  <c r="H1026" i="1"/>
  <c r="H1025" i="1"/>
  <c r="F45" i="5"/>
  <c r="H1023" i="1"/>
  <c r="H1024" i="1"/>
  <c r="H1022" i="1"/>
  <c r="H1021" i="1"/>
  <c r="H1020" i="1"/>
  <c r="H1013" i="1"/>
  <c r="F35" i="5"/>
  <c r="C1007" i="1"/>
  <c r="H1007" i="1" s="1"/>
  <c r="G1007" i="1"/>
  <c r="H997" i="1"/>
  <c r="F19" i="5"/>
  <c r="D12" i="5"/>
  <c r="H992" i="1"/>
  <c r="C991" i="1"/>
  <c r="H986" i="1"/>
  <c r="H1401" i="1"/>
  <c r="H1403" i="1"/>
  <c r="G834" i="1"/>
  <c r="G826" i="1"/>
  <c r="H801" i="1"/>
  <c r="H800" i="1"/>
  <c r="H799" i="1"/>
  <c r="H798" i="1"/>
  <c r="H797" i="1"/>
  <c r="H796" i="1"/>
  <c r="H795" i="1"/>
  <c r="H794" i="1"/>
  <c r="H793" i="1"/>
  <c r="H784" i="1"/>
  <c r="H764" i="1"/>
  <c r="H763" i="1"/>
  <c r="H762" i="1"/>
  <c r="H754" i="1"/>
  <c r="H714" i="1"/>
  <c r="H712" i="1"/>
  <c r="H711" i="1"/>
  <c r="H710" i="1"/>
  <c r="H709" i="1"/>
  <c r="H672" i="1"/>
  <c r="H646" i="1"/>
  <c r="H632" i="1"/>
  <c r="H405" i="1"/>
  <c r="H397" i="1"/>
  <c r="H398" i="1"/>
  <c r="F402" i="4"/>
  <c r="H386" i="1"/>
  <c r="H388" i="1"/>
  <c r="F391" i="4"/>
  <c r="H378" i="1"/>
  <c r="H379" i="1"/>
  <c r="H373" i="1"/>
  <c r="H374" i="1"/>
  <c r="H364" i="1"/>
  <c r="H365" i="1"/>
  <c r="F369" i="4"/>
  <c r="F356" i="4"/>
  <c r="H292" i="1"/>
  <c r="H291" i="1"/>
  <c r="H290" i="1"/>
  <c r="H413" i="1"/>
  <c r="H289" i="1"/>
  <c r="H288" i="1"/>
  <c r="H282" i="1"/>
  <c r="H281" i="1"/>
  <c r="H283" i="1"/>
  <c r="H284" i="1"/>
  <c r="H280" i="1"/>
  <c r="H279" i="1"/>
  <c r="F279" i="4"/>
  <c r="H277" i="1"/>
  <c r="H275" i="1"/>
  <c r="H276" i="1"/>
  <c r="H274" i="1"/>
  <c r="H273" i="1"/>
  <c r="H272" i="1"/>
  <c r="H271" i="1"/>
  <c r="H269" i="1"/>
  <c r="H270" i="1"/>
  <c r="H268" i="1"/>
  <c r="H267" i="1"/>
  <c r="H266" i="1"/>
  <c r="E263" i="4"/>
  <c r="D259" i="1" s="1"/>
  <c r="H265" i="1"/>
  <c r="F268" i="4"/>
  <c r="H258" i="1"/>
  <c r="H257" i="1"/>
  <c r="E252" i="4"/>
  <c r="D248" i="1" s="1"/>
  <c r="F259" i="4"/>
  <c r="H254" i="1"/>
  <c r="H253" i="1"/>
  <c r="H252" i="1"/>
  <c r="H251" i="1"/>
  <c r="H249" i="1"/>
  <c r="H250" i="1"/>
  <c r="H243" i="1"/>
  <c r="F247" i="4"/>
  <c r="H240" i="1"/>
  <c r="F244" i="4"/>
  <c r="H239" i="1"/>
  <c r="H235" i="1"/>
  <c r="H234" i="1"/>
  <c r="H232" i="1"/>
  <c r="H233" i="1"/>
  <c r="H231" i="1"/>
  <c r="F231" i="4"/>
  <c r="H226" i="1"/>
  <c r="H224" i="1"/>
  <c r="H225" i="1"/>
  <c r="H223" i="1"/>
  <c r="H221" i="1"/>
  <c r="H222" i="1"/>
  <c r="H215" i="1"/>
  <c r="F219" i="4"/>
  <c r="H212" i="1"/>
  <c r="E215" i="4"/>
  <c r="D211" i="1" s="1"/>
  <c r="G211" i="1" s="1"/>
  <c r="H210" i="1"/>
  <c r="H209" i="1"/>
  <c r="H208" i="1"/>
  <c r="H206" i="1"/>
  <c r="H207" i="1"/>
  <c r="F223" i="9"/>
  <c r="H198" i="1"/>
  <c r="H199" i="1"/>
  <c r="F196" i="4"/>
  <c r="H191" i="1"/>
  <c r="H190" i="1"/>
  <c r="H189" i="1"/>
  <c r="H188" i="1"/>
  <c r="H187" i="1"/>
  <c r="H184" i="1"/>
  <c r="H185" i="1"/>
  <c r="F188" i="4"/>
  <c r="F221" i="9"/>
  <c r="B221" i="9" s="1"/>
  <c r="H183" i="1"/>
  <c r="H182" i="1"/>
  <c r="H181" i="1"/>
  <c r="H180" i="1"/>
  <c r="F219" i="9"/>
  <c r="B219" i="9" s="1"/>
  <c r="H179" i="1"/>
  <c r="H178" i="1"/>
  <c r="H177" i="1"/>
  <c r="H176" i="1"/>
  <c r="H175" i="1"/>
  <c r="H173" i="1"/>
  <c r="H174" i="1"/>
  <c r="F177" i="4"/>
  <c r="H172" i="1"/>
  <c r="H170" i="1"/>
  <c r="H169" i="1"/>
  <c r="H167" i="1"/>
  <c r="H165" i="1"/>
  <c r="H166" i="1"/>
  <c r="H164" i="1"/>
  <c r="H163" i="1"/>
  <c r="H162" i="1"/>
  <c r="H160" i="1"/>
  <c r="H161" i="1"/>
  <c r="E163" i="4"/>
  <c r="D159" i="1" s="1"/>
  <c r="H155" i="1"/>
  <c r="H157" i="1"/>
  <c r="E152" i="4"/>
  <c r="F159" i="4"/>
  <c r="F217" i="9"/>
  <c r="B217" i="9" s="1"/>
  <c r="D149" i="1"/>
  <c r="H149" i="1" s="1"/>
  <c r="F153" i="4"/>
  <c r="G129" i="1"/>
  <c r="G130" i="1"/>
  <c r="F133" i="4"/>
  <c r="G109" i="1"/>
  <c r="G87" i="1"/>
  <c r="G90" i="1"/>
  <c r="G79" i="1"/>
  <c r="G85" i="1"/>
  <c r="F83" i="4"/>
  <c r="G54" i="1"/>
  <c r="G53" i="1"/>
  <c r="G50" i="1"/>
  <c r="G51" i="1"/>
  <c r="G3" i="1"/>
  <c r="G25" i="1"/>
  <c r="G32" i="1"/>
  <c r="E26" i="9"/>
  <c r="B26" i="9" s="1"/>
  <c r="H648" i="1"/>
  <c r="H834" i="1"/>
  <c r="E274" i="9"/>
  <c r="B274" i="9" s="1"/>
  <c r="C645" i="1"/>
  <c r="H645" i="1" s="1"/>
  <c r="D363" i="4"/>
  <c r="C351" i="1"/>
  <c r="H351" i="1" s="1"/>
  <c r="D644" i="4"/>
  <c r="C411" i="1"/>
  <c r="H411" i="1" s="1"/>
  <c r="C412" i="1"/>
  <c r="H412" i="1" s="1"/>
  <c r="C637" i="1"/>
  <c r="H637" i="1" s="1"/>
  <c r="C264" i="1"/>
  <c r="H264" i="1" s="1"/>
  <c r="D263" i="4"/>
  <c r="C255" i="1"/>
  <c r="H255" i="1" s="1"/>
  <c r="D252" i="4"/>
  <c r="D224" i="4"/>
  <c r="C227" i="1"/>
  <c r="H227" i="1" s="1"/>
  <c r="C192" i="1"/>
  <c r="H192" i="1" s="1"/>
  <c r="D163" i="4"/>
  <c r="D152" i="4"/>
  <c r="C102" i="1"/>
  <c r="G102" i="1" s="1"/>
  <c r="C108" i="1"/>
  <c r="G108" i="1" s="1"/>
  <c r="H79" i="1"/>
  <c r="H85" i="1"/>
  <c r="D82" i="4"/>
  <c r="H54" i="1"/>
  <c r="H53" i="1"/>
  <c r="C46" i="1"/>
  <c r="H50" i="1"/>
  <c r="H51" i="1"/>
  <c r="G1576" i="1"/>
  <c r="H1576" i="1"/>
  <c r="G1507" i="1"/>
  <c r="G1501" i="1"/>
  <c r="G1503" i="1"/>
  <c r="G1499" i="1"/>
  <c r="G1491" i="1"/>
  <c r="G1487" i="1"/>
  <c r="C1483" i="1"/>
  <c r="H1483" i="1" s="1"/>
  <c r="H1481" i="1"/>
  <c r="G1481" i="1"/>
  <c r="G151" i="1"/>
  <c r="G153" i="1"/>
  <c r="G155" i="1"/>
  <c r="G157" i="1"/>
  <c r="G161" i="1"/>
  <c r="G163" i="1"/>
  <c r="G165" i="1"/>
  <c r="G167" i="1"/>
  <c r="H146" i="1"/>
  <c r="G146" i="1"/>
  <c r="G150" i="1"/>
  <c r="G152" i="1"/>
  <c r="G154" i="1"/>
  <c r="G156" i="1"/>
  <c r="G158" i="1"/>
  <c r="G160" i="1"/>
  <c r="G162" i="1"/>
  <c r="G164" i="1"/>
  <c r="G166" i="1"/>
  <c r="H168"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H822" i="1"/>
  <c r="G823" i="1"/>
  <c r="G825" i="1"/>
  <c r="G827" i="1"/>
  <c r="G829" i="1"/>
  <c r="G831" i="1"/>
  <c r="G833" i="1"/>
  <c r="G835" i="1"/>
  <c r="G837" i="1"/>
  <c r="G974" i="1"/>
  <c r="G976" i="1"/>
  <c r="G978" i="1"/>
  <c r="G980" i="1"/>
  <c r="G982" i="1"/>
  <c r="G986" i="1"/>
  <c r="G988" i="1"/>
  <c r="G992" i="1"/>
  <c r="G994" i="1"/>
  <c r="G996" i="1"/>
  <c r="G998" i="1"/>
  <c r="G1000" i="1"/>
  <c r="G1002" i="1"/>
  <c r="G1004" i="1"/>
  <c r="G1006" i="1"/>
  <c r="G1009" i="1"/>
  <c r="G1011" i="1"/>
  <c r="G1013" i="1"/>
  <c r="G1015" i="1"/>
  <c r="G1017" i="1"/>
  <c r="G1020" i="1"/>
  <c r="G1022" i="1"/>
  <c r="G1024" i="1"/>
  <c r="G1026" i="1"/>
  <c r="G1028" i="1"/>
  <c r="G1030" i="1"/>
  <c r="G1032" i="1"/>
  <c r="G1036" i="1"/>
  <c r="G1038" i="1"/>
  <c r="G1040" i="1"/>
  <c r="G1043" i="1"/>
  <c r="G1045"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G1136" i="1"/>
  <c r="G1138" i="1"/>
  <c r="G1140" i="1"/>
  <c r="G1143" i="1"/>
  <c r="G1145" i="1"/>
  <c r="G1147" i="1"/>
  <c r="G1149" i="1"/>
  <c r="G1151" i="1"/>
  <c r="G1156" i="1"/>
  <c r="G1158" i="1"/>
  <c r="G1160" i="1"/>
  <c r="G1162" i="1"/>
  <c r="G1164" i="1"/>
  <c r="G1166" i="1"/>
  <c r="G1168" i="1"/>
  <c r="G1170" i="1"/>
  <c r="G1172" i="1"/>
  <c r="G1174" i="1"/>
  <c r="G1176" i="1"/>
  <c r="G1178" i="1"/>
  <c r="G1180" i="1"/>
  <c r="G1182" i="1"/>
  <c r="G1186" i="1"/>
  <c r="G1188" i="1"/>
  <c r="G1190" i="1"/>
  <c r="G1192" i="1"/>
  <c r="G1194" i="1"/>
  <c r="G1196" i="1"/>
  <c r="G1198" i="1"/>
  <c r="G1200" i="1"/>
  <c r="G1202" i="1"/>
  <c r="G1204" i="1"/>
  <c r="G1206" i="1"/>
  <c r="G1208" i="1"/>
  <c r="G1210" i="1"/>
  <c r="G1212" i="1"/>
  <c r="G1217" i="1"/>
  <c r="G1219" i="1"/>
  <c r="G1221" i="1"/>
  <c r="G1223" i="1"/>
  <c r="G1225" i="1"/>
  <c r="G1229" i="1"/>
  <c r="G1231" i="1"/>
  <c r="G1233" i="1"/>
  <c r="G1235" i="1"/>
  <c r="G1237" i="1"/>
  <c r="G1239" i="1"/>
  <c r="G1241" i="1"/>
  <c r="G1243" i="1"/>
  <c r="G1245" i="1"/>
  <c r="G1247" i="1"/>
  <c r="G1249" i="1"/>
  <c r="G1251" i="1"/>
  <c r="G1253" i="1"/>
  <c r="G1255" i="1"/>
  <c r="G1257" i="1"/>
  <c r="G1259" i="1"/>
  <c r="G1263" i="1"/>
  <c r="G1267" i="1"/>
  <c r="G1271" i="1"/>
  <c r="G1275" i="1"/>
  <c r="G1279" i="1"/>
  <c r="G1283" i="1"/>
  <c r="G1287" i="1"/>
  <c r="G1291" i="1"/>
  <c r="G1295" i="1"/>
  <c r="G1301" i="1"/>
  <c r="G1305" i="1"/>
  <c r="G1309" i="1"/>
  <c r="G1313" i="1"/>
  <c r="G1318" i="1"/>
  <c r="G1322" i="1"/>
  <c r="G1326" i="1"/>
  <c r="G1331" i="1"/>
  <c r="G1335" i="1"/>
  <c r="G1339" i="1"/>
  <c r="G1343" i="1"/>
  <c r="G1347" i="1"/>
  <c r="G1351" i="1"/>
  <c r="G1355" i="1"/>
  <c r="G1359" i="1"/>
  <c r="G1363" i="1"/>
  <c r="G1367" i="1"/>
  <c r="G1371" i="1"/>
  <c r="G1375" i="1"/>
  <c r="G1379" i="1"/>
  <c r="G1386" i="1"/>
  <c r="G1390" i="1"/>
  <c r="G1394" i="1"/>
  <c r="G1398" i="1"/>
  <c r="G1402" i="1"/>
  <c r="G1406" i="1"/>
  <c r="G1409" i="1"/>
  <c r="G1413" i="1"/>
  <c r="G1418" i="1"/>
  <c r="G1422" i="1"/>
  <c r="G1428" i="1"/>
  <c r="G1432" i="1"/>
  <c r="J1439" i="1"/>
  <c r="H1439" i="1"/>
  <c r="G1439" i="1"/>
  <c r="J1441" i="1"/>
  <c r="H1441" i="1"/>
  <c r="G1441" i="1"/>
  <c r="I1441" i="1" s="1"/>
  <c r="J1443" i="1"/>
  <c r="H1443" i="1"/>
  <c r="G1443" i="1"/>
  <c r="H1445" i="1"/>
  <c r="J1445" i="1"/>
  <c r="G1445" i="1"/>
  <c r="J1479" i="1"/>
  <c r="H1479" i="1"/>
  <c r="G1479" i="1"/>
  <c r="G1482" i="1"/>
  <c r="H1482" i="1"/>
  <c r="G1486" i="1"/>
  <c r="H1486" i="1"/>
  <c r="G1490" i="1"/>
  <c r="H1490" i="1"/>
  <c r="G1494" i="1"/>
  <c r="H1494" i="1"/>
  <c r="G1498" i="1"/>
  <c r="H1498" i="1"/>
  <c r="G1502" i="1"/>
  <c r="H1502" i="1"/>
  <c r="G1506" i="1"/>
  <c r="H1506" i="1"/>
  <c r="G1510" i="1"/>
  <c r="H1510" i="1"/>
  <c r="G1514" i="1"/>
  <c r="H1514" i="1"/>
  <c r="H973" i="1"/>
  <c r="G973" i="1"/>
  <c r="G975" i="1"/>
  <c r="G977" i="1"/>
  <c r="G979" i="1"/>
  <c r="G981" i="1"/>
  <c r="G983" i="1"/>
  <c r="G987" i="1"/>
  <c r="G989" i="1"/>
  <c r="G993" i="1"/>
  <c r="G995" i="1"/>
  <c r="G997" i="1"/>
  <c r="G999" i="1"/>
  <c r="G1001" i="1"/>
  <c r="G1003" i="1"/>
  <c r="G1005" i="1"/>
  <c r="G1008" i="1"/>
  <c r="G1010" i="1"/>
  <c r="G1012" i="1"/>
  <c r="G1014" i="1"/>
  <c r="G1016" i="1"/>
  <c r="G1018" i="1"/>
  <c r="G1019" i="1"/>
  <c r="G1021" i="1"/>
  <c r="G1023" i="1"/>
  <c r="G1025" i="1"/>
  <c r="G1027" i="1"/>
  <c r="G1029" i="1"/>
  <c r="G1031" i="1"/>
  <c r="G1033" i="1"/>
  <c r="G1035" i="1"/>
  <c r="G1037" i="1"/>
  <c r="G1039" i="1"/>
  <c r="G1042" i="1"/>
  <c r="G1044" i="1"/>
  <c r="G1047"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2" i="1"/>
  <c r="G1144" i="1"/>
  <c r="G1146" i="1"/>
  <c r="G1148" i="1"/>
  <c r="G1150" i="1"/>
  <c r="G1155" i="1"/>
  <c r="G1157" i="1"/>
  <c r="G1159" i="1"/>
  <c r="G1161" i="1"/>
  <c r="G1163" i="1"/>
  <c r="G1165" i="1"/>
  <c r="G1167" i="1"/>
  <c r="G1169" i="1"/>
  <c r="G1171" i="1"/>
  <c r="G1173" i="1"/>
  <c r="G1175" i="1"/>
  <c r="G1177" i="1"/>
  <c r="G1179" i="1"/>
  <c r="G1181" i="1"/>
  <c r="G1185" i="1"/>
  <c r="G1187" i="1"/>
  <c r="G1189" i="1"/>
  <c r="G1191" i="1"/>
  <c r="G1193" i="1"/>
  <c r="G1195" i="1"/>
  <c r="G1197" i="1"/>
  <c r="G1199" i="1"/>
  <c r="G1201" i="1"/>
  <c r="G1203" i="1"/>
  <c r="G1205" i="1"/>
  <c r="G1207" i="1"/>
  <c r="G1209" i="1"/>
  <c r="G1211" i="1"/>
  <c r="G1213" i="1"/>
  <c r="G1218" i="1"/>
  <c r="G1220" i="1"/>
  <c r="G1224" i="1"/>
  <c r="G1226" i="1"/>
  <c r="G1228" i="1"/>
  <c r="G1230" i="1"/>
  <c r="G1232" i="1"/>
  <c r="G1234" i="1"/>
  <c r="G1236" i="1"/>
  <c r="G1238" i="1"/>
  <c r="G1240" i="1"/>
  <c r="G1242" i="1"/>
  <c r="G1244" i="1"/>
  <c r="G1246" i="1"/>
  <c r="G1248" i="1"/>
  <c r="G1250" i="1"/>
  <c r="G1252" i="1"/>
  <c r="G1254" i="1"/>
  <c r="G1256" i="1"/>
  <c r="G1258" i="1"/>
  <c r="H1260" i="1"/>
  <c r="G1260" i="1"/>
  <c r="G1261" i="1"/>
  <c r="G1265" i="1"/>
  <c r="G1269" i="1"/>
  <c r="G1273" i="1"/>
  <c r="G1277" i="1"/>
  <c r="G1281" i="1"/>
  <c r="G1285" i="1"/>
  <c r="G1289" i="1"/>
  <c r="G1293" i="1"/>
  <c r="G1297" i="1"/>
  <c r="G1303" i="1"/>
  <c r="G1307" i="1"/>
  <c r="G1311" i="1"/>
  <c r="G1315" i="1"/>
  <c r="G1320" i="1"/>
  <c r="G1324" i="1"/>
  <c r="G1328" i="1"/>
  <c r="G1333" i="1"/>
  <c r="G1337" i="1"/>
  <c r="G1341" i="1"/>
  <c r="G1345" i="1"/>
  <c r="G1349" i="1"/>
  <c r="G1353" i="1"/>
  <c r="G1357" i="1"/>
  <c r="G1361" i="1"/>
  <c r="G1365" i="1"/>
  <c r="G1369" i="1"/>
  <c r="G1373" i="1"/>
  <c r="G1377" i="1"/>
  <c r="G1381" i="1"/>
  <c r="G1384" i="1"/>
  <c r="G1388" i="1"/>
  <c r="G1392" i="1"/>
  <c r="G1396" i="1"/>
  <c r="G1400" i="1"/>
  <c r="G1404" i="1"/>
  <c r="G1411" i="1"/>
  <c r="G1415" i="1"/>
  <c r="G1420" i="1"/>
  <c r="G1426" i="1"/>
  <c r="G1430" i="1"/>
  <c r="G1434" i="1"/>
  <c r="G1437" i="1"/>
  <c r="J1440" i="1"/>
  <c r="H1440" i="1"/>
  <c r="G1440" i="1"/>
  <c r="J1442" i="1"/>
  <c r="H1442" i="1"/>
  <c r="G1442" i="1"/>
  <c r="I1442" i="1" s="1"/>
  <c r="J1444" i="1"/>
  <c r="H1444" i="1"/>
  <c r="G1444" i="1"/>
  <c r="J1463" i="1"/>
  <c r="J1465" i="1"/>
  <c r="J1467" i="1"/>
  <c r="J1473" i="1"/>
  <c r="H1473" i="1"/>
  <c r="G1473" i="1"/>
  <c r="J1477" i="1"/>
  <c r="H1477" i="1"/>
  <c r="G1477" i="1"/>
  <c r="I1477" i="1" s="1"/>
  <c r="G1262" i="1"/>
  <c r="G1264" i="1"/>
  <c r="G1266" i="1"/>
  <c r="G1268" i="1"/>
  <c r="G1270" i="1"/>
  <c r="G1272" i="1"/>
  <c r="G1274" i="1"/>
  <c r="G1276" i="1"/>
  <c r="G1278" i="1"/>
  <c r="G1280" i="1"/>
  <c r="G1282" i="1"/>
  <c r="G1284" i="1"/>
  <c r="G1286" i="1"/>
  <c r="G1288" i="1"/>
  <c r="G1290" i="1"/>
  <c r="G1292" i="1"/>
  <c r="G1294" i="1"/>
  <c r="G1296" i="1"/>
  <c r="G1298" i="1"/>
  <c r="G1302" i="1"/>
  <c r="G1304" i="1"/>
  <c r="G1306" i="1"/>
  <c r="G1308" i="1"/>
  <c r="G1310" i="1"/>
  <c r="G1312" i="1"/>
  <c r="G1314" i="1"/>
  <c r="G1317" i="1"/>
  <c r="G1319" i="1"/>
  <c r="G1321" i="1"/>
  <c r="G1323" i="1"/>
  <c r="G1325" i="1"/>
  <c r="G1327"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5" i="1"/>
  <c r="G1387" i="1"/>
  <c r="G1389" i="1"/>
  <c r="G1391" i="1"/>
  <c r="G1393" i="1"/>
  <c r="G1395" i="1"/>
  <c r="G1397" i="1"/>
  <c r="G1399" i="1"/>
  <c r="G1401" i="1"/>
  <c r="G1403" i="1"/>
  <c r="G1405" i="1"/>
  <c r="G1407" i="1"/>
  <c r="G1410" i="1"/>
  <c r="G1412" i="1"/>
  <c r="G1414" i="1"/>
  <c r="G1417" i="1"/>
  <c r="G1419" i="1"/>
  <c r="G1421" i="1"/>
  <c r="G1425" i="1"/>
  <c r="G1427" i="1"/>
  <c r="G1429" i="1"/>
  <c r="G1431" i="1"/>
  <c r="G1433" i="1"/>
  <c r="G1438" i="1"/>
  <c r="G1454" i="1"/>
  <c r="G1462" i="1"/>
  <c r="I1462" i="1" s="1"/>
  <c r="G1463" i="1"/>
  <c r="I1463" i="1" s="1"/>
  <c r="G1464" i="1"/>
  <c r="I1464" i="1" s="1"/>
  <c r="G1465" i="1"/>
  <c r="I1465" i="1" s="1"/>
  <c r="G1466" i="1"/>
  <c r="I1466" i="1" s="1"/>
  <c r="G1467" i="1"/>
  <c r="I1467" i="1" s="1"/>
  <c r="G1468" i="1"/>
  <c r="I1468" i="1" s="1"/>
  <c r="G1469" i="1"/>
  <c r="G1471" i="1"/>
  <c r="I1471" i="1" s="1"/>
  <c r="J1474" i="1"/>
  <c r="H1474" i="1"/>
  <c r="G1474" i="1"/>
  <c r="J1476" i="1"/>
  <c r="H1476" i="1"/>
  <c r="G1476" i="1"/>
  <c r="I1476" i="1" s="1"/>
  <c r="J1478" i="1"/>
  <c r="H1478" i="1"/>
  <c r="G1478" i="1"/>
  <c r="I1478" i="1" s="1"/>
  <c r="G1480" i="1"/>
  <c r="H1480" i="1"/>
  <c r="G1484" i="1"/>
  <c r="H1484" i="1"/>
  <c r="G1488" i="1"/>
  <c r="H1488" i="1"/>
  <c r="G1492" i="1"/>
  <c r="H1492" i="1"/>
  <c r="G1496" i="1"/>
  <c r="H1496" i="1"/>
  <c r="G1500" i="1"/>
  <c r="H1500" i="1"/>
  <c r="G1504" i="1"/>
  <c r="H1504" i="1"/>
  <c r="G1508" i="1"/>
  <c r="H1508" i="1"/>
  <c r="G1512" i="1"/>
  <c r="H1512" i="1"/>
  <c r="G1516" i="1"/>
  <c r="H1516" i="1"/>
  <c r="F202" i="4"/>
  <c r="F264" i="4"/>
  <c r="D298" i="4"/>
  <c r="F299" i="4"/>
  <c r="D350" i="4"/>
  <c r="E644" i="4"/>
  <c r="D638" i="1" s="1"/>
  <c r="F69" i="5"/>
  <c r="F70" i="5"/>
  <c r="F126" i="5"/>
  <c r="F7" i="4"/>
  <c r="D6" i="4"/>
  <c r="F8" i="4"/>
  <c r="F164" i="4"/>
  <c r="F216" i="4"/>
  <c r="F236" i="4"/>
  <c r="F331" i="4"/>
  <c r="F383" i="4"/>
  <c r="F516" i="4"/>
  <c r="E593" i="4"/>
  <c r="D587" i="1" s="1"/>
  <c r="E12" i="5"/>
  <c r="D991" i="1"/>
  <c r="H991" i="1" s="1"/>
  <c r="G286" i="9"/>
  <c r="E286" i="9" s="1"/>
  <c r="B286" i="9" s="1"/>
  <c r="D87" i="5"/>
  <c r="F88" i="5"/>
  <c r="G287" i="9"/>
  <c r="E287" i="9" s="1"/>
  <c r="B287" i="9" s="1"/>
  <c r="D146" i="5"/>
  <c r="F149" i="5"/>
  <c r="H289" i="9"/>
  <c r="D1154" i="1"/>
  <c r="G1154" i="1" s="1"/>
  <c r="E206" i="5"/>
  <c r="D1184" i="1"/>
  <c r="G1184" i="1" s="1"/>
  <c r="E238" i="5"/>
  <c r="F238" i="5" s="1"/>
  <c r="D1216" i="1"/>
  <c r="H1216" i="1" s="1"/>
  <c r="E5" i="6"/>
  <c r="D1300" i="1"/>
  <c r="G1300" i="1" s="1"/>
  <c r="D141" i="6"/>
  <c r="F13" i="6"/>
  <c r="F35" i="6"/>
  <c r="H25" i="3"/>
  <c r="E114" i="6"/>
  <c r="D1416" i="1"/>
  <c r="G1416" i="1" s="1"/>
  <c r="E129" i="6"/>
  <c r="D1423" i="1" s="1"/>
  <c r="G1423" i="1" s="1"/>
  <c r="D1424" i="1"/>
  <c r="G1424" i="1" s="1"/>
  <c r="J1472" i="1"/>
  <c r="G1472" i="1"/>
  <c r="I1472" i="1" s="1"/>
  <c r="E50" i="4"/>
  <c r="D46" i="1" s="1"/>
  <c r="E82" i="4"/>
  <c r="D78" i="1" s="1"/>
  <c r="F134" i="4"/>
  <c r="F140" i="4"/>
  <c r="H20" i="9"/>
  <c r="E299" i="4"/>
  <c r="F345" i="4"/>
  <c r="E351" i="4"/>
  <c r="F351" i="4" s="1"/>
  <c r="F397" i="4"/>
  <c r="F417" i="4"/>
  <c r="D421" i="4"/>
  <c r="F422" i="4"/>
  <c r="D459" i="4"/>
  <c r="F460" i="4"/>
  <c r="E484" i="4"/>
  <c r="D478" i="1" s="1"/>
  <c r="H478" i="1" s="1"/>
  <c r="D529" i="4"/>
  <c r="F530" i="4"/>
  <c r="D567" i="4"/>
  <c r="F568" i="4"/>
  <c r="D593" i="4"/>
  <c r="F594" i="4"/>
  <c r="D625" i="4"/>
  <c r="F626" i="4"/>
  <c r="D7" i="5"/>
  <c r="F8" i="5"/>
  <c r="E68" i="5"/>
  <c r="D175" i="5"/>
  <c r="I32" i="3"/>
  <c r="D1475" i="1"/>
  <c r="H1475" i="1" s="1"/>
  <c r="F416" i="4"/>
  <c r="E142" i="9"/>
  <c r="B142" i="9" s="1"/>
  <c r="F603" i="4"/>
  <c r="G289" i="9"/>
  <c r="F177" i="5"/>
  <c r="F180" i="5"/>
  <c r="E291" i="9"/>
  <c r="B291" i="9" s="1"/>
  <c r="F246" i="5"/>
  <c r="E35" i="6"/>
  <c r="E89" i="6"/>
  <c r="D1383" i="1" s="1"/>
  <c r="H1383" i="1" s="1"/>
  <c r="F115" i="6"/>
  <c r="D42" i="8"/>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I10" i="9"/>
  <c r="G297" i="9"/>
  <c r="E297" i="9" s="1"/>
  <c r="B223" i="9"/>
  <c r="B230" i="9"/>
  <c r="B232" i="9"/>
  <c r="B234" i="9"/>
  <c r="B236" i="9"/>
  <c r="B238" i="9"/>
  <c r="B240" i="9"/>
  <c r="B242" i="9"/>
  <c r="B244" i="9"/>
  <c r="B246" i="9"/>
  <c r="B248" i="9"/>
  <c r="B250" i="9"/>
  <c r="B252" i="9"/>
  <c r="I1451" i="1" l="1"/>
  <c r="G1436" i="1"/>
  <c r="I1452" i="1"/>
  <c r="H1227" i="1"/>
  <c r="G1222" i="1"/>
  <c r="E289" i="9"/>
  <c r="B289" i="9" s="1"/>
  <c r="G1034" i="1"/>
  <c r="F12" i="5"/>
  <c r="C990" i="1"/>
  <c r="H211" i="1"/>
  <c r="F215" i="4"/>
  <c r="D148" i="1"/>
  <c r="E151" i="4"/>
  <c r="G149" i="1"/>
  <c r="F50" i="4"/>
  <c r="F212" i="9"/>
  <c r="B212" i="9" s="1"/>
  <c r="G637" i="1"/>
  <c r="G411" i="1"/>
  <c r="C358" i="1"/>
  <c r="F363" i="4"/>
  <c r="F644" i="4"/>
  <c r="C638" i="1"/>
  <c r="G638" i="1" s="1"/>
  <c r="F263" i="4"/>
  <c r="C259" i="1"/>
  <c r="C248" i="1"/>
  <c r="F252" i="4"/>
  <c r="G227" i="1"/>
  <c r="F224" i="4"/>
  <c r="C220" i="1"/>
  <c r="F163" i="4"/>
  <c r="C159" i="1"/>
  <c r="F152" i="4"/>
  <c r="C148" i="1"/>
  <c r="D151" i="4"/>
  <c r="D289" i="4" s="1"/>
  <c r="D290" i="4" s="1"/>
  <c r="G20" i="9"/>
  <c r="E20" i="9" s="1"/>
  <c r="B20" i="9" s="1"/>
  <c r="H102" i="1"/>
  <c r="H108" i="1"/>
  <c r="F82" i="4"/>
  <c r="C78" i="1"/>
  <c r="H78" i="1" s="1"/>
  <c r="H46" i="1"/>
  <c r="G1483" i="1"/>
  <c r="B191" i="9"/>
  <c r="K1432" i="9"/>
  <c r="G295" i="9"/>
  <c r="E295" i="9" s="1"/>
  <c r="B295" i="9" s="1"/>
  <c r="I34" i="3"/>
  <c r="C1517" i="1"/>
  <c r="I25" i="3"/>
  <c r="D1329" i="1"/>
  <c r="C1152" i="1"/>
  <c r="F459" i="4"/>
  <c r="C453" i="1"/>
  <c r="F421" i="4"/>
  <c r="D420" i="4"/>
  <c r="C415" i="1"/>
  <c r="I27" i="3"/>
  <c r="D1408" i="1"/>
  <c r="H28" i="3"/>
  <c r="C1435" i="1"/>
  <c r="F146" i="5"/>
  <c r="C1124" i="1"/>
  <c r="D990" i="1"/>
  <c r="E7" i="5"/>
  <c r="F7" i="5" s="1"/>
  <c r="D408" i="4"/>
  <c r="F350" i="4"/>
  <c r="C345" i="1"/>
  <c r="F298" i="4"/>
  <c r="D407" i="4"/>
  <c r="C293" i="1"/>
  <c r="I1474" i="1"/>
  <c r="H1424" i="1"/>
  <c r="H1300" i="1"/>
  <c r="G1216" i="1"/>
  <c r="H1184" i="1"/>
  <c r="H1154" i="1"/>
  <c r="G991" i="1"/>
  <c r="G1475" i="1"/>
  <c r="G1383" i="1"/>
  <c r="G478" i="1"/>
  <c r="H638" i="1"/>
  <c r="G78" i="1"/>
  <c r="B297" i="9"/>
  <c r="E296" i="9"/>
  <c r="I10" i="3" s="1"/>
  <c r="E164" i="9"/>
  <c r="B164" i="9" s="1"/>
  <c r="G294" i="9"/>
  <c r="E294" i="9" s="1"/>
  <c r="I21" i="3"/>
  <c r="D1046" i="1"/>
  <c r="H20" i="3"/>
  <c r="C985" i="1"/>
  <c r="F625" i="4"/>
  <c r="C619" i="1"/>
  <c r="F593" i="4"/>
  <c r="C587" i="1"/>
  <c r="F567" i="4"/>
  <c r="C561" i="1"/>
  <c r="F529" i="4"/>
  <c r="D528" i="4"/>
  <c r="C523" i="1"/>
  <c r="E350" i="4"/>
  <c r="D346" i="1"/>
  <c r="E298" i="4"/>
  <c r="D294" i="1"/>
  <c r="E141" i="6"/>
  <c r="G299" i="9" s="1"/>
  <c r="E299" i="9" s="1"/>
  <c r="I24" i="3"/>
  <c r="D1299" i="1"/>
  <c r="D1215" i="1"/>
  <c r="E237" i="5"/>
  <c r="F237" i="5" s="1"/>
  <c r="H292" i="9"/>
  <c r="E292" i="9" s="1"/>
  <c r="B292" i="9" s="1"/>
  <c r="D1183" i="1"/>
  <c r="E176" i="5"/>
  <c r="F176" i="5" s="1"/>
  <c r="F87" i="5"/>
  <c r="C1065" i="1"/>
  <c r="E6" i="4"/>
  <c r="D412" i="4"/>
  <c r="F6" i="4"/>
  <c r="H16" i="3"/>
  <c r="C2" i="1"/>
  <c r="D68" i="5"/>
  <c r="E420" i="4"/>
  <c r="H1423" i="1"/>
  <c r="H1416" i="1"/>
  <c r="E528" i="4"/>
  <c r="I1473" i="1"/>
  <c r="I1444" i="1"/>
  <c r="I1440" i="1"/>
  <c r="I1479" i="1"/>
  <c r="I1443" i="1"/>
  <c r="I1439" i="1"/>
  <c r="G46" i="1"/>
  <c r="F141" i="6" l="1"/>
  <c r="I17" i="3"/>
  <c r="D147" i="1"/>
  <c r="E289" i="4"/>
  <c r="E290" i="4" s="1"/>
  <c r="D286" i="1" s="1"/>
  <c r="H358" i="1"/>
  <c r="G358" i="1"/>
  <c r="H259" i="1"/>
  <c r="G259" i="1"/>
  <c r="H248" i="1"/>
  <c r="G248" i="1"/>
  <c r="H220" i="1"/>
  <c r="G220" i="1"/>
  <c r="H159" i="1"/>
  <c r="G159" i="1"/>
  <c r="C147" i="1"/>
  <c r="H147" i="1" s="1"/>
  <c r="F151" i="4"/>
  <c r="H17" i="3"/>
  <c r="H148" i="1"/>
  <c r="G148" i="1"/>
  <c r="E636" i="4"/>
  <c r="D630" i="1" s="1"/>
  <c r="D522" i="1"/>
  <c r="H21" i="3"/>
  <c r="F68" i="5"/>
  <c r="C1046" i="1"/>
  <c r="I16" i="3"/>
  <c r="E412" i="4"/>
  <c r="F412" i="4" s="1"/>
  <c r="D2" i="1"/>
  <c r="G2" i="1" s="1"/>
  <c r="H1065" i="1"/>
  <c r="G1065" i="1"/>
  <c r="E175" i="5"/>
  <c r="I22" i="3"/>
  <c r="D1153" i="1"/>
  <c r="E635" i="4"/>
  <c r="D629" i="1" s="1"/>
  <c r="D414" i="1"/>
  <c r="D639" i="4"/>
  <c r="C407" i="1"/>
  <c r="G1183" i="1"/>
  <c r="H1183" i="1"/>
  <c r="I23" i="3"/>
  <c r="D1214" i="1"/>
  <c r="H1299" i="1"/>
  <c r="G1299" i="1"/>
  <c r="I28" i="3"/>
  <c r="D1435" i="1"/>
  <c r="H9" i="3" s="1"/>
  <c r="H294" i="1"/>
  <c r="G294" i="1"/>
  <c r="H346" i="1"/>
  <c r="G346" i="1"/>
  <c r="H523" i="1"/>
  <c r="G523" i="1"/>
  <c r="F407" i="4"/>
  <c r="C402" i="1"/>
  <c r="C403" i="1"/>
  <c r="H990" i="1"/>
  <c r="G990" i="1"/>
  <c r="G1408" i="1"/>
  <c r="H1408" i="1"/>
  <c r="E19" i="9"/>
  <c r="H415" i="1"/>
  <c r="G415" i="1"/>
  <c r="C286" i="1"/>
  <c r="H1215" i="1"/>
  <c r="G1215" i="1"/>
  <c r="B299" i="9"/>
  <c r="E298" i="9"/>
  <c r="E407" i="4"/>
  <c r="D402" i="1" s="1"/>
  <c r="D293" i="1"/>
  <c r="E408" i="4"/>
  <c r="D403" i="1" s="1"/>
  <c r="D345" i="1"/>
  <c r="H345" i="1" s="1"/>
  <c r="F528" i="4"/>
  <c r="D636" i="4"/>
  <c r="C522" i="1"/>
  <c r="H561" i="1"/>
  <c r="G561" i="1"/>
  <c r="H587" i="1"/>
  <c r="G587" i="1"/>
  <c r="H619" i="1"/>
  <c r="G619" i="1"/>
  <c r="D6" i="5"/>
  <c r="B294" i="9"/>
  <c r="E293" i="9"/>
  <c r="H293" i="1"/>
  <c r="G293" i="1"/>
  <c r="E6" i="5"/>
  <c r="I20" i="3"/>
  <c r="D985" i="1"/>
  <c r="H985" i="1" s="1"/>
  <c r="H1124" i="1"/>
  <c r="G1124" i="1"/>
  <c r="H1435" i="1"/>
  <c r="G1435" i="1"/>
  <c r="D291" i="4"/>
  <c r="D413" i="4"/>
  <c r="D414" i="4" s="1"/>
  <c r="C285" i="1"/>
  <c r="D635" i="4"/>
  <c r="F420" i="4"/>
  <c r="C414" i="1"/>
  <c r="H453" i="1"/>
  <c r="G453" i="1"/>
  <c r="G1329" i="1"/>
  <c r="H1329" i="1"/>
  <c r="H1517" i="1"/>
  <c r="G1517" i="1"/>
  <c r="H11" i="3"/>
  <c r="D1152" i="1" l="1"/>
  <c r="F175" i="5"/>
  <c r="F408" i="4"/>
  <c r="F289" i="4"/>
  <c r="E291" i="4"/>
  <c r="D287" i="1" s="1"/>
  <c r="E413" i="4"/>
  <c r="F413" i="4" s="1"/>
  <c r="D285" i="1"/>
  <c r="H285" i="1" s="1"/>
  <c r="E415" i="4"/>
  <c r="D410" i="1" s="1"/>
  <c r="H2" i="1"/>
  <c r="F290" i="4"/>
  <c r="G147" i="1"/>
  <c r="C409" i="1"/>
  <c r="K3" i="9"/>
  <c r="I9" i="3"/>
  <c r="N3" i="9"/>
  <c r="I11" i="3"/>
  <c r="H276" i="9"/>
  <c r="D984" i="1"/>
  <c r="G985" i="1"/>
  <c r="H522" i="1"/>
  <c r="G522" i="1"/>
  <c r="H403" i="1"/>
  <c r="G403" i="1"/>
  <c r="G345" i="1"/>
  <c r="H402" i="1"/>
  <c r="G402" i="1"/>
  <c r="E639" i="4"/>
  <c r="E414" i="4"/>
  <c r="D409" i="1" s="1"/>
  <c r="D407" i="1"/>
  <c r="H407" i="1" s="1"/>
  <c r="H414" i="1"/>
  <c r="G414" i="1"/>
  <c r="F635" i="4"/>
  <c r="C629" i="1"/>
  <c r="D640" i="4"/>
  <c r="D415" i="4"/>
  <c r="C408" i="1"/>
  <c r="F291" i="4"/>
  <c r="C287" i="1"/>
  <c r="G282" i="9"/>
  <c r="E282" i="9" s="1"/>
  <c r="B282" i="9" s="1"/>
  <c r="G276" i="9"/>
  <c r="F6" i="5"/>
  <c r="C984" i="1"/>
  <c r="F636" i="4"/>
  <c r="C630" i="1"/>
  <c r="H286" i="1"/>
  <c r="G286" i="1"/>
  <c r="H1214" i="1"/>
  <c r="G1214" i="1"/>
  <c r="D641" i="4"/>
  <c r="F639" i="4"/>
  <c r="C633" i="1"/>
  <c r="G1153" i="1"/>
  <c r="H1153" i="1"/>
  <c r="H1046" i="1"/>
  <c r="G1046" i="1"/>
  <c r="H1152" i="1" l="1"/>
  <c r="G1152" i="1"/>
  <c r="E276" i="9"/>
  <c r="E275" i="9" s="1"/>
  <c r="G285" i="1"/>
  <c r="D408" i="1"/>
  <c r="G408" i="1" s="1"/>
  <c r="E640" i="4"/>
  <c r="D634" i="1" s="1"/>
  <c r="G407" i="1"/>
  <c r="F414" i="4"/>
  <c r="C635" i="1"/>
  <c r="D642" i="4"/>
  <c r="C634" i="1"/>
  <c r="H630" i="1"/>
  <c r="G630" i="1"/>
  <c r="H8" i="3"/>
  <c r="H984" i="1"/>
  <c r="G984" i="1"/>
  <c r="B276" i="9"/>
  <c r="H287" i="1"/>
  <c r="G287" i="1"/>
  <c r="F415" i="4"/>
  <c r="C410" i="1"/>
  <c r="H629" i="1"/>
  <c r="G629" i="1"/>
  <c r="D633" i="1"/>
  <c r="H633" i="1" s="1"/>
  <c r="H409" i="1"/>
  <c r="G409" i="1"/>
  <c r="E641" i="4" l="1"/>
  <c r="F641" i="4" s="1"/>
  <c r="F640" i="4"/>
  <c r="H408" i="1"/>
  <c r="E642" i="4"/>
  <c r="D636" i="1" s="1"/>
  <c r="D635" i="1"/>
  <c r="G635" i="1" s="1"/>
  <c r="H634" i="1"/>
  <c r="G634" i="1"/>
  <c r="F642" i="4"/>
  <c r="D646" i="4"/>
  <c r="C636" i="1"/>
  <c r="G633" i="1"/>
  <c r="H410" i="1"/>
  <c r="G410" i="1"/>
  <c r="M3" i="9"/>
  <c r="I8" i="3"/>
  <c r="D645" i="4"/>
  <c r="H635" i="1" l="1"/>
  <c r="E646" i="4"/>
  <c r="D640" i="1" s="1"/>
  <c r="E645" i="4"/>
  <c r="F645" i="4" s="1"/>
  <c r="H18" i="3"/>
  <c r="C639" i="1"/>
  <c r="I19" i="3"/>
  <c r="F646" i="4"/>
  <c r="H19" i="3"/>
  <c r="C640" i="1"/>
  <c r="H636" i="1"/>
  <c r="G636" i="1"/>
  <c r="D639" i="1" l="1"/>
  <c r="H639" i="1" s="1"/>
  <c r="I18" i="3"/>
  <c r="H7" i="3"/>
  <c r="J3" i="9" s="1"/>
  <c r="H640" i="1"/>
  <c r="G640" i="1"/>
  <c r="G639" i="1" l="1"/>
  <c r="I7" i="3"/>
  <c r="M272" i="9"/>
  <c r="L272" i="9"/>
  <c r="H18" i="9"/>
  <c r="G18" i="9"/>
  <c r="I13" i="9"/>
  <c r="K11" i="9"/>
  <c r="J10" i="9"/>
  <c r="I9" i="9"/>
  <c r="K7" i="9"/>
  <c r="J6" i="9"/>
  <c r="I5" i="9"/>
  <c r="K12" i="9"/>
  <c r="J11" i="9"/>
  <c r="K8" i="9"/>
  <c r="J7" i="9"/>
  <c r="I6" i="9"/>
  <c r="H15" i="9"/>
  <c r="G16" i="9"/>
  <c r="G17" i="9"/>
  <c r="L15" i="9"/>
  <c r="M16" i="9"/>
  <c r="J17" i="9"/>
  <c r="K13" i="9"/>
  <c r="J12" i="9"/>
  <c r="I11" i="9"/>
  <c r="K9" i="9"/>
  <c r="J8" i="9"/>
  <c r="I7" i="9"/>
  <c r="K5" i="9"/>
  <c r="J13" i="9"/>
  <c r="I12" i="9"/>
  <c r="K10" i="9"/>
  <c r="J9" i="9"/>
  <c r="I8" i="9"/>
  <c r="K6" i="9"/>
  <c r="J5" i="9"/>
  <c r="M15" i="9"/>
  <c r="L16" i="9"/>
  <c r="I17" i="9"/>
  <c r="G15" i="9"/>
  <c r="H16" i="9"/>
  <c r="H17" i="9"/>
  <c r="E15" i="9" l="1"/>
  <c r="F16" i="9"/>
  <c r="E18" i="9"/>
  <c r="B18" i="9" s="1"/>
  <c r="F272" i="9"/>
  <c r="B272" i="9" s="1"/>
  <c r="E8" i="9"/>
  <c r="B8" i="9" s="1"/>
  <c r="E7" i="9"/>
  <c r="B7" i="9" s="1"/>
  <c r="E12" i="9"/>
  <c r="B12" i="9" s="1"/>
  <c r="E11" i="9"/>
  <c r="B11" i="9" s="1"/>
  <c r="F15" i="9"/>
  <c r="E16" i="9"/>
  <c r="B16" i="9" s="1"/>
  <c r="E6" i="9"/>
  <c r="B6" i="9" s="1"/>
  <c r="E9" i="9"/>
  <c r="B9" i="9" s="1"/>
  <c r="E17" i="9"/>
  <c r="B17" i="9" s="1"/>
  <c r="E5" i="9"/>
  <c r="E10" i="9"/>
  <c r="B10" i="9" s="1"/>
  <c r="E13" i="9"/>
  <c r="B13" i="9" s="1"/>
  <c r="F19" i="9" l="1"/>
  <c r="F14" i="9"/>
  <c r="E14" i="9"/>
  <c r="B5" i="9"/>
  <c r="E4" i="9"/>
  <c r="E3" i="9" s="1"/>
  <c r="B15" i="9"/>
  <c r="F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<sst xmlns="http://schemas.openxmlformats.org/spreadsheetml/2006/main" count="4313" uniqueCount="3393">
  <si>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</si>
  <si>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</si>
  <si>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</si>
  <si>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</si>
  <si>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</si>
  <si>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</si>
  <si>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</si>
  <si>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</si>
  <si>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</si>
  <si>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</si>
  <si>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</si>
  <si>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</si>
  <si>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</si>
  <si>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</si>
  <si>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</si>
  <si>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</si>
  <si>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</si>
  <si>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</si>
  <si>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</si>
  <si>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</si>
  <si>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</si>
  <si>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</si>
  <si>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</si>
  <si>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</si>
  <si>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</si>
  <si>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</si>
  <si>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</si>
  <si>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</si>
  <si>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</si>
  <si>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</si>
  <si>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</si>
  <si>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MINISTARSTVO KULTURE I MEDIJA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</si>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</sst>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744730418</v>
      </c>
      <c r="D2" s="6">
        <f>'PR-RAS'!E6</f>
        <v>1434371050.45</v>
      </c>
      <c r="E2" s="6">
        <v>0</v>
      </c>
      <c r="F2" s="6">
        <v>0</v>
      </c>
      <c r="G2" s="7">
        <f t="shared" ref="G2:G264" si="0">(B2/1000)*(C2*1+D2*2)</f>
        <v>3613472.5189</v>
      </c>
      <c r="H2" s="7">
        <f t="shared" ref="H2:H264" si="1">ABS(C2-ROUND(C2,0))+ABS(D2-ROUND(D2,0))</f>
        <v>0.45000004768371582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64364524</v>
      </c>
      <c r="D3" s="1">
        <f>'PR-RAS'!E7</f>
        <v>86133823.329999998</v>
      </c>
      <c r="E3" s="1">
        <v>0</v>
      </c>
      <c r="F3" s="1">
        <v>0</v>
      </c>
      <c r="G3" s="2">
        <f t="shared" si="0"/>
        <v>473264.34132000001</v>
      </c>
      <c r="H3" s="2">
        <f t="shared" si="1"/>
        <v>0.32999999821186066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64364524</v>
      </c>
      <c r="D25" s="1">
        <f>'PR-RAS'!E29</f>
        <v>86133823.329999998</v>
      </c>
      <c r="E25" s="1">
        <v>0</v>
      </c>
      <c r="F25" s="1">
        <v>0</v>
      </c>
      <c r="G25" s="2">
        <f t="shared" si="0"/>
        <v>5679172.0958399996</v>
      </c>
      <c r="H25" s="2">
        <f t="shared" si="1"/>
        <v>0.32999999821186066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64364524</v>
      </c>
      <c r="D32" s="1">
        <f>'PR-RAS'!E36</f>
        <v>86133823.329999998</v>
      </c>
      <c r="E32" s="1">
        <v>0</v>
      </c>
      <c r="F32" s="1">
        <v>0</v>
      </c>
      <c r="G32" s="2">
        <f t="shared" si="0"/>
        <v>7335597.2904599998</v>
      </c>
      <c r="H32" s="2">
        <f t="shared" si="1"/>
        <v>0.32999999821186066</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224670422</v>
      </c>
      <c r="D46" s="1">
        <f>'PR-RAS'!E50</f>
        <v>877455788.13999999</v>
      </c>
      <c r="E46" s="1">
        <v>0</v>
      </c>
      <c r="F46" s="1">
        <v>0</v>
      </c>
      <c r="G46" s="2">
        <f t="shared" si="0"/>
        <v>89081189.922600001</v>
      </c>
      <c r="H46" s="2">
        <f t="shared" si="1"/>
        <v>0.13999998569488525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224670422</v>
      </c>
      <c r="D50" s="1">
        <f>'PR-RAS'!E54</f>
        <v>876705788.13999999</v>
      </c>
      <c r="E50" s="1">
        <v>0</v>
      </c>
      <c r="F50" s="1">
        <v>0</v>
      </c>
      <c r="G50" s="2">
        <f t="shared" si="0"/>
        <v>96926017.915720001</v>
      </c>
      <c r="H50" s="2">
        <f t="shared" si="1"/>
        <v>0.13999998569488525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367749</v>
      </c>
      <c r="D51" s="1">
        <f>'PR-RAS'!E55</f>
        <v>720617.11</v>
      </c>
      <c r="E51" s="1">
        <v>0</v>
      </c>
      <c r="F51" s="1">
        <v>0</v>
      </c>
      <c r="G51" s="2">
        <f t="shared" si="0"/>
        <v>90449.161000000007</v>
      </c>
      <c r="H51" s="2">
        <f t="shared" si="1"/>
        <v>0.10999999998603016</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38697391</v>
      </c>
      <c r="D53" s="1">
        <f>'PR-RAS'!E57</f>
        <v>27937564.760000002</v>
      </c>
      <c r="E53" s="1">
        <v>0</v>
      </c>
      <c r="F53" s="1">
        <v>0</v>
      </c>
      <c r="G53" s="2">
        <f t="shared" si="0"/>
        <v>4917771.0670400001</v>
      </c>
      <c r="H53" s="2">
        <f t="shared" si="1"/>
        <v>0.23999999836087227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185605282</v>
      </c>
      <c r="D54" s="1">
        <f>'PR-RAS'!E58</f>
        <v>848047606.26999998</v>
      </c>
      <c r="E54" s="1">
        <v>0</v>
      </c>
      <c r="F54" s="1">
        <v>0</v>
      </c>
      <c r="G54" s="2">
        <f t="shared" si="0"/>
        <v>99730126.210620001</v>
      </c>
      <c r="H54" s="2">
        <f t="shared" si="1"/>
        <v>0.26999998092651367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750000</v>
      </c>
      <c r="E67" s="1">
        <v>0</v>
      </c>
      <c r="F67" s="1">
        <v>0</v>
      </c>
      <c r="G67" s="2">
        <f t="shared" ref="G67:G69" si="2">(B67/1000)*(C67*1+D67*2)</f>
        <v>99000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750000</v>
      </c>
      <c r="E68" s="1">
        <v>0</v>
      </c>
      <c r="F68" s="1">
        <v>0</v>
      </c>
      <c r="G68" s="2">
        <f t="shared" si="2"/>
        <v>100500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43063513</v>
      </c>
      <c r="D78" s="1">
        <f>'PR-RAS'!E82</f>
        <v>42284303.240000002</v>
      </c>
      <c r="E78" s="1">
        <v>0</v>
      </c>
      <c r="F78" s="1">
        <v>0</v>
      </c>
      <c r="G78" s="2">
        <f t="shared" si="0"/>
        <v>9827673.1999600008</v>
      </c>
      <c r="H78" s="2">
        <f t="shared" si="1"/>
        <v>0.24000000208616257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2761076</v>
      </c>
      <c r="D79" s="1">
        <f>'PR-RAS'!E83</f>
        <v>3578860.36</v>
      </c>
      <c r="E79" s="1">
        <v>0</v>
      </c>
      <c r="F79" s="1">
        <v>0</v>
      </c>
      <c r="G79" s="2">
        <f t="shared" si="0"/>
        <v>773666.14415999991</v>
      </c>
      <c r="H79" s="2">
        <f t="shared" si="1"/>
        <v>0.35999999986961484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2761076</v>
      </c>
      <c r="D85" s="1">
        <f>'PR-RAS'!E89</f>
        <v>3578860.36</v>
      </c>
      <c r="E85" s="1">
        <v>0</v>
      </c>
      <c r="F85" s="1">
        <v>0</v>
      </c>
      <c r="G85" s="2">
        <f t="shared" si="0"/>
        <v>833178.92447999993</v>
      </c>
      <c r="H85" s="2">
        <f t="shared" si="1"/>
        <v>0.35999999986961484</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40302437</v>
      </c>
      <c r="D87" s="1">
        <f>'PR-RAS'!E91</f>
        <v>38705442.880000003</v>
      </c>
      <c r="E87" s="1">
        <v>0</v>
      </c>
      <c r="F87" s="1">
        <v>0</v>
      </c>
      <c r="G87" s="2">
        <f t="shared" si="0"/>
        <v>10123345.75736</v>
      </c>
      <c r="H87" s="2">
        <f t="shared" si="1"/>
        <v>0.11999999731779099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40302437</v>
      </c>
      <c r="D90" s="1">
        <f>'PR-RAS'!E94</f>
        <v>38705442.880000003</v>
      </c>
      <c r="E90" s="1">
        <v>0</v>
      </c>
      <c r="F90" s="1">
        <v>0</v>
      </c>
      <c r="G90" s="2">
        <f t="shared" si="0"/>
        <v>10476485.725640001</v>
      </c>
      <c r="H90" s="2">
        <f t="shared" si="1"/>
        <v>0.11999999731779099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33000</v>
      </c>
      <c r="D102" s="1">
        <f>'PR-RAS'!E106</f>
        <v>24000</v>
      </c>
      <c r="E102" s="1">
        <v>0</v>
      </c>
      <c r="F102" s="1">
        <v>0</v>
      </c>
      <c r="G102" s="2">
        <f t="shared" si="0"/>
        <v>8181.0000000000009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33000</v>
      </c>
      <c r="D108" s="1">
        <f>'PR-RAS'!E112</f>
        <v>24000</v>
      </c>
      <c r="E108" s="1">
        <v>0</v>
      </c>
      <c r="F108" s="1">
        <v>0</v>
      </c>
      <c r="G108" s="2">
        <f t="shared" si="0"/>
        <v>8667</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33000</v>
      </c>
      <c r="D109" s="1">
        <f>'PR-RAS'!E113</f>
        <v>24000</v>
      </c>
      <c r="E109" s="1">
        <v>0</v>
      </c>
      <c r="F109" s="1">
        <v>0</v>
      </c>
      <c r="G109" s="2">
        <f t="shared" si="0"/>
        <v>8748</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412598959</v>
      </c>
      <c r="D129" s="1">
        <f>'PR-RAS'!E133</f>
        <v>428473135.74000001</v>
      </c>
      <c r="E129" s="1">
        <v>0</v>
      </c>
      <c r="F129" s="1">
        <v>0</v>
      </c>
      <c r="G129" s="2">
        <f t="shared" si="0"/>
        <v>162501789.50144002</v>
      </c>
      <c r="H129" s="2">
        <f t="shared" si="1"/>
        <v>0.25999999046325684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412598959</v>
      </c>
      <c r="D130" s="1">
        <f>'PR-RAS'!E134</f>
        <v>428473135.74000001</v>
      </c>
      <c r="E130" s="1">
        <v>0</v>
      </c>
      <c r="F130" s="1">
        <v>0</v>
      </c>
      <c r="G130" s="2">
        <f t="shared" si="0"/>
        <v>163771334.73192</v>
      </c>
      <c r="H130" s="2">
        <f t="shared" si="1"/>
        <v>0.25999999046325684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406804451</v>
      </c>
      <c r="D131" s="1">
        <f>'PR-RAS'!E135</f>
        <v>425226081.17000002</v>
      </c>
      <c r="E131" s="1">
        <v>0</v>
      </c>
      <c r="F131" s="1">
        <v>0</v>
      </c>
      <c r="G131" s="2">
        <f t="shared" si="0"/>
        <v>163443359.73420003</v>
      </c>
      <c r="H131" s="2">
        <f t="shared" si="1"/>
        <v>0.17000001668930054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5794508</v>
      </c>
      <c r="D132" s="1">
        <f>'PR-RAS'!E136</f>
        <v>3247054.57</v>
      </c>
      <c r="E132" s="1">
        <v>0</v>
      </c>
      <c r="F132" s="1">
        <v>0</v>
      </c>
      <c r="G132" s="2">
        <f t="shared" si="0"/>
        <v>1609808.8453400002</v>
      </c>
      <c r="H132" s="2">
        <f t="shared" si="1"/>
        <v>0.43000000016763806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717218694</v>
      </c>
      <c r="D147" s="1">
        <f>'PR-RAS'!E151</f>
        <v>1406876730.53</v>
      </c>
      <c r="E147" s="1">
        <v>0</v>
      </c>
      <c r="F147" s="1">
        <v>0</v>
      </c>
      <c r="G147" s="2">
        <f t="shared" si="0"/>
        <v>515521934.63875997</v>
      </c>
      <c r="H147" s="2">
        <f t="shared" si="1"/>
        <v>0.47000002861022949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58043342</v>
      </c>
      <c r="D148" s="1">
        <f>'PR-RAS'!E152</f>
        <v>62416095.579999998</v>
      </c>
      <c r="E148" s="1">
        <v>0</v>
      </c>
      <c r="F148" s="1">
        <v>0</v>
      </c>
      <c r="G148" s="2">
        <f t="shared" si="0"/>
        <v>26882703.374519996</v>
      </c>
      <c r="H148" s="2">
        <f t="shared" si="1"/>
        <v>0.42000000178813934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48474295</v>
      </c>
      <c r="D149" s="1">
        <f>'PR-RAS'!E153</f>
        <v>51973438.719999999</v>
      </c>
      <c r="E149" s="1">
        <v>0</v>
      </c>
      <c r="F149" s="1">
        <v>0</v>
      </c>
      <c r="G149" s="2">
        <f t="shared" si="0"/>
        <v>22558333.521119997</v>
      </c>
      <c r="H149" s="2">
        <f t="shared" si="1"/>
        <v>0.2800000011920929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47532413</v>
      </c>
      <c r="D150" s="1">
        <f>'PR-RAS'!E154</f>
        <v>50600076.619999997</v>
      </c>
      <c r="E150" s="1">
        <v>0</v>
      </c>
      <c r="F150" s="1">
        <v>0</v>
      </c>
      <c r="G150" s="2">
        <f t="shared" si="0"/>
        <v>22161152.369759999</v>
      </c>
      <c r="H150" s="2">
        <f t="shared" si="1"/>
        <v>0.38000000268220901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941882</v>
      </c>
      <c r="D152" s="1">
        <f>'PR-RAS'!E156</f>
        <v>1373362.1</v>
      </c>
      <c r="E152" s="1">
        <v>0</v>
      </c>
      <c r="F152" s="1">
        <v>0</v>
      </c>
      <c r="G152" s="2">
        <f t="shared" si="0"/>
        <v>556979.53619999997</v>
      </c>
      <c r="H152" s="2">
        <f t="shared" si="1"/>
        <v>0.10000000009313226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1619256</v>
      </c>
      <c r="D154" s="1">
        <f>'PR-RAS'!E158</f>
        <v>1911885.82</v>
      </c>
      <c r="E154" s="1">
        <v>0</v>
      </c>
      <c r="F154" s="1">
        <v>0</v>
      </c>
      <c r="G154" s="2">
        <f t="shared" si="0"/>
        <v>832783.22892000002</v>
      </c>
      <c r="H154" s="2">
        <f t="shared" si="1"/>
        <v>0.17999999993480742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7949791</v>
      </c>
      <c r="D155" s="1">
        <f>'PR-RAS'!E159</f>
        <v>8530771.0399999991</v>
      </c>
      <c r="E155" s="1">
        <v>0</v>
      </c>
      <c r="F155" s="1">
        <v>0</v>
      </c>
      <c r="G155" s="2">
        <f t="shared" si="0"/>
        <v>3851745.2943199999</v>
      </c>
      <c r="H155" s="2">
        <f t="shared" si="1"/>
        <v>3.9999999105930328E-2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7949791</v>
      </c>
      <c r="D157" s="1">
        <f>'PR-RAS'!E161</f>
        <v>8530771.0399999991</v>
      </c>
      <c r="E157" s="1">
        <v>0</v>
      </c>
      <c r="F157" s="1">
        <v>0</v>
      </c>
      <c r="G157" s="2">
        <f t="shared" si="0"/>
        <v>3901767.9604799999</v>
      </c>
      <c r="H157" s="2">
        <f t="shared" si="1"/>
        <v>3.9999999105930328E-2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61705180</v>
      </c>
      <c r="D159" s="1">
        <f>'PR-RAS'!E163</f>
        <v>60534401.599999994</v>
      </c>
      <c r="E159" s="1">
        <v>0</v>
      </c>
      <c r="F159" s="1">
        <v>0</v>
      </c>
      <c r="G159" s="2">
        <f t="shared" si="0"/>
        <v>28878289.345599998</v>
      </c>
      <c r="H159" s="2">
        <f t="shared" si="1"/>
        <v>0.40000000596046448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2512814</v>
      </c>
      <c r="D160" s="1">
        <f>'PR-RAS'!E164</f>
        <v>3783690.4000000004</v>
      </c>
      <c r="E160" s="1">
        <v>0</v>
      </c>
      <c r="F160" s="1">
        <v>0</v>
      </c>
      <c r="G160" s="2">
        <f t="shared" si="0"/>
        <v>1602750.9732000001</v>
      </c>
      <c r="H160" s="2">
        <f t="shared" si="1"/>
        <v>0.40000000037252903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693741</v>
      </c>
      <c r="D161" s="1">
        <f>'PR-RAS'!E165</f>
        <v>1609429.84</v>
      </c>
      <c r="E161" s="1">
        <v>0</v>
      </c>
      <c r="F161" s="1">
        <v>0</v>
      </c>
      <c r="G161" s="2">
        <f t="shared" si="0"/>
        <v>626016.10880000005</v>
      </c>
      <c r="H161" s="2">
        <f t="shared" si="1"/>
        <v>0.15999999991618097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1778715</v>
      </c>
      <c r="D162" s="1">
        <f>'PR-RAS'!E166</f>
        <v>2031967.07</v>
      </c>
      <c r="E162" s="1">
        <v>0</v>
      </c>
      <c r="F162" s="1">
        <v>0</v>
      </c>
      <c r="G162" s="2">
        <f t="shared" si="0"/>
        <v>940666.51154000009</v>
      </c>
      <c r="H162" s="2">
        <f t="shared" si="1"/>
        <v>7.000000006519258E-2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40358</v>
      </c>
      <c r="D163" s="1">
        <f>'PR-RAS'!E167</f>
        <v>142293.49</v>
      </c>
      <c r="E163" s="1">
        <v>0</v>
      </c>
      <c r="F163" s="1">
        <v>0</v>
      </c>
      <c r="G163" s="2">
        <f t="shared" si="0"/>
        <v>52641.086759999998</v>
      </c>
      <c r="H163" s="2">
        <f t="shared" si="1"/>
        <v>0.48999999999068677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3237876</v>
      </c>
      <c r="D165" s="1">
        <f>'PR-RAS'!E169</f>
        <v>4501625.4200000009</v>
      </c>
      <c r="E165" s="1">
        <v>0</v>
      </c>
      <c r="F165" s="1">
        <v>0</v>
      </c>
      <c r="G165" s="2">
        <f t="shared" si="0"/>
        <v>2007544.8017600004</v>
      </c>
      <c r="H165" s="2">
        <f t="shared" si="1"/>
        <v>0.42000000085681677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1138996</v>
      </c>
      <c r="D166" s="1">
        <f>'PR-RAS'!E170</f>
        <v>939817.64</v>
      </c>
      <c r="E166" s="1">
        <v>0</v>
      </c>
      <c r="F166" s="1">
        <v>0</v>
      </c>
      <c r="G166" s="2">
        <f t="shared" si="0"/>
        <v>498074.16120000009</v>
      </c>
      <c r="H166" s="2">
        <f t="shared" si="1"/>
        <v>0.35999999998603016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1824773</v>
      </c>
      <c r="D168" s="1">
        <f>'PR-RAS'!E172</f>
        <v>3277077.97</v>
      </c>
      <c r="E168" s="1">
        <v>0</v>
      </c>
      <c r="F168" s="1">
        <v>0</v>
      </c>
      <c r="G168" s="2">
        <f t="shared" si="0"/>
        <v>1399281.1329800002</v>
      </c>
      <c r="H168" s="2">
        <f t="shared" si="1"/>
        <v>2.9999999795109034E-2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13204</v>
      </c>
      <c r="D169" s="1">
        <f>'PR-RAS'!E173</f>
        <v>20440.650000000001</v>
      </c>
      <c r="E169" s="1">
        <v>0</v>
      </c>
      <c r="F169" s="1">
        <v>0</v>
      </c>
      <c r="G169" s="2">
        <f t="shared" si="0"/>
        <v>9086.3304000000007</v>
      </c>
      <c r="H169" s="2">
        <f t="shared" si="1"/>
        <v>0.34999999999854481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169897</v>
      </c>
      <c r="D170" s="1">
        <f>'PR-RAS'!E174</f>
        <v>200398.74</v>
      </c>
      <c r="E170" s="1">
        <v>0</v>
      </c>
      <c r="F170" s="1">
        <v>0</v>
      </c>
      <c r="G170" s="2">
        <f t="shared" si="0"/>
        <v>96447.36712000001</v>
      </c>
      <c r="H170" s="2">
        <f t="shared" si="1"/>
        <v>0.26000000000931323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91006</v>
      </c>
      <c r="D172" s="1">
        <f>'PR-RAS'!E176</f>
        <v>63890.42</v>
      </c>
      <c r="E172" s="1">
        <v>0</v>
      </c>
      <c r="F172" s="1">
        <v>0</v>
      </c>
      <c r="G172" s="2">
        <f t="shared" si="0"/>
        <v>37412.549640000005</v>
      </c>
      <c r="H172" s="2">
        <f t="shared" si="1"/>
        <v>0.41999999999825377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51816080</v>
      </c>
      <c r="D173" s="1">
        <f>'PR-RAS'!E177</f>
        <v>48012891.619999997</v>
      </c>
      <c r="E173" s="1">
        <v>0</v>
      </c>
      <c r="F173" s="1">
        <v>0</v>
      </c>
      <c r="G173" s="2">
        <f t="shared" si="0"/>
        <v>25428800.477279998</v>
      </c>
      <c r="H173" s="2">
        <f t="shared" si="1"/>
        <v>0.38000000268220901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2635595</v>
      </c>
      <c r="D174" s="1">
        <f>'PR-RAS'!E178</f>
        <v>2520252.5</v>
      </c>
      <c r="E174" s="1">
        <v>0</v>
      </c>
      <c r="F174" s="1">
        <v>0</v>
      </c>
      <c r="G174" s="2">
        <f t="shared" si="0"/>
        <v>1327965.2999999998</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3609098</v>
      </c>
      <c r="D175" s="1">
        <f>'PR-RAS'!E179</f>
        <v>2767594.86</v>
      </c>
      <c r="E175" s="1">
        <v>0</v>
      </c>
      <c r="F175" s="1">
        <v>0</v>
      </c>
      <c r="G175" s="2">
        <f t="shared" si="0"/>
        <v>1591106.0632799997</v>
      </c>
      <c r="H175" s="2">
        <f t="shared" si="1"/>
        <v>0.14000000013038516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21033226</v>
      </c>
      <c r="D176" s="1">
        <f>'PR-RAS'!E180</f>
        <v>21991356.489999998</v>
      </c>
      <c r="E176" s="1">
        <v>0</v>
      </c>
      <c r="F176" s="1">
        <v>0</v>
      </c>
      <c r="G176" s="2">
        <f t="shared" si="0"/>
        <v>11377789.3215</v>
      </c>
      <c r="H176" s="2">
        <f t="shared" si="1"/>
        <v>0.48999999836087227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490553</v>
      </c>
      <c r="D177" s="1">
        <f>'PR-RAS'!E181</f>
        <v>451242.92</v>
      </c>
      <c r="E177" s="1">
        <v>0</v>
      </c>
      <c r="F177" s="1">
        <v>0</v>
      </c>
      <c r="G177" s="2">
        <f t="shared" si="0"/>
        <v>245174.83583999996</v>
      </c>
      <c r="H177" s="2">
        <f t="shared" si="1"/>
        <v>8.0000000016298145E-2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9176490</v>
      </c>
      <c r="D178" s="1">
        <f>'PR-RAS'!E182</f>
        <v>4738965.9400000004</v>
      </c>
      <c r="E178" s="1">
        <v>0</v>
      </c>
      <c r="F178" s="1">
        <v>0</v>
      </c>
      <c r="G178" s="2">
        <f t="shared" si="0"/>
        <v>3301832.6727600005</v>
      </c>
      <c r="H178" s="2">
        <f t="shared" si="1"/>
        <v>5.9999999590218067E-2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53000</v>
      </c>
      <c r="D179" s="1">
        <f>'PR-RAS'!E183</f>
        <v>351480.07</v>
      </c>
      <c r="E179" s="1">
        <v>0</v>
      </c>
      <c r="F179" s="1">
        <v>0</v>
      </c>
      <c r="G179" s="2">
        <f t="shared" si="0"/>
        <v>134560.90492</v>
      </c>
      <c r="H179" s="2">
        <f t="shared" si="1"/>
        <v>7.0000000006984919E-2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8925621</v>
      </c>
      <c r="D180" s="1">
        <f>'PR-RAS'!E184</f>
        <v>8904999.5399999991</v>
      </c>
      <c r="E180" s="1">
        <v>0</v>
      </c>
      <c r="F180" s="1">
        <v>0</v>
      </c>
      <c r="G180" s="2">
        <f t="shared" si="0"/>
        <v>4785675.9943199996</v>
      </c>
      <c r="H180" s="2">
        <f t="shared" si="1"/>
        <v>0.46000000089406967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3349346</v>
      </c>
      <c r="D181" s="1">
        <f>'PR-RAS'!E185</f>
        <v>4045777.86</v>
      </c>
      <c r="E181" s="1">
        <v>0</v>
      </c>
      <c r="F181" s="1">
        <v>0</v>
      </c>
      <c r="G181" s="2">
        <f t="shared" si="0"/>
        <v>2059362.3095999998</v>
      </c>
      <c r="H181" s="2">
        <f t="shared" si="1"/>
        <v>0.14000000013038516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2543151</v>
      </c>
      <c r="D182" s="1">
        <f>'PR-RAS'!E186</f>
        <v>2241221.44</v>
      </c>
      <c r="E182" s="1">
        <v>0</v>
      </c>
      <c r="F182" s="1">
        <v>0</v>
      </c>
      <c r="G182" s="2">
        <f t="shared" si="0"/>
        <v>1271632.4922799999</v>
      </c>
      <c r="H182" s="2">
        <f t="shared" si="1"/>
        <v>0.43999999994412065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4138410</v>
      </c>
      <c r="D184" s="1">
        <f>'PR-RAS'!E188</f>
        <v>4236194.16</v>
      </c>
      <c r="E184" s="1">
        <v>0</v>
      </c>
      <c r="F184" s="1">
        <v>0</v>
      </c>
      <c r="G184" s="2">
        <f t="shared" si="0"/>
        <v>2307776.0925599998</v>
      </c>
      <c r="H184" s="2">
        <f t="shared" si="1"/>
        <v>0.16000000014901161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1406658</v>
      </c>
      <c r="D185" s="1">
        <f>'PR-RAS'!E189</f>
        <v>1228044.1399999999</v>
      </c>
      <c r="E185" s="1">
        <v>0</v>
      </c>
      <c r="F185" s="1">
        <v>0</v>
      </c>
      <c r="G185" s="2">
        <f t="shared" si="0"/>
        <v>710745.31551999995</v>
      </c>
      <c r="H185" s="2">
        <f t="shared" si="1"/>
        <v>0.13999999989755452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47026</v>
      </c>
      <c r="D186" s="1">
        <f>'PR-RAS'!E190</f>
        <v>147239.96</v>
      </c>
      <c r="E186" s="1">
        <v>0</v>
      </c>
      <c r="F186" s="1">
        <v>0</v>
      </c>
      <c r="G186" s="2">
        <f t="shared" si="0"/>
        <v>63178.595199999996</v>
      </c>
      <c r="H186" s="2">
        <f t="shared" si="1"/>
        <v>4.0000000008149073E-2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160769</v>
      </c>
      <c r="D187" s="1">
        <f>'PR-RAS'!E191</f>
        <v>269592.01</v>
      </c>
      <c r="E187" s="1">
        <v>0</v>
      </c>
      <c r="F187" s="1">
        <v>0</v>
      </c>
      <c r="G187" s="2">
        <f t="shared" si="0"/>
        <v>130191.26172000001</v>
      </c>
      <c r="H187" s="2">
        <f t="shared" si="1"/>
        <v>1.0000000009313226E-2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2384100</v>
      </c>
      <c r="D188" s="1">
        <f>'PR-RAS'!E192</f>
        <v>2428563.08</v>
      </c>
      <c r="E188" s="1">
        <v>0</v>
      </c>
      <c r="F188" s="1">
        <v>0</v>
      </c>
      <c r="G188" s="2">
        <f t="shared" si="0"/>
        <v>1354109.29192</v>
      </c>
      <c r="H188" s="2">
        <f t="shared" si="1"/>
        <v>8.0000000074505806E-2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19516</v>
      </c>
      <c r="D189" s="1">
        <f>'PR-RAS'!E193</f>
        <v>10468.200000000001</v>
      </c>
      <c r="E189" s="1">
        <v>0</v>
      </c>
      <c r="F189" s="1">
        <v>0</v>
      </c>
      <c r="G189" s="2">
        <f t="shared" si="0"/>
        <v>7605.0511999999999</v>
      </c>
      <c r="H189" s="2">
        <f t="shared" si="1"/>
        <v>0.2000000000007276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88693</v>
      </c>
      <c r="D190" s="1">
        <f>'PR-RAS'!E194</f>
        <v>111641.75</v>
      </c>
      <c r="E190" s="1">
        <v>0</v>
      </c>
      <c r="F190" s="1">
        <v>0</v>
      </c>
      <c r="G190" s="2">
        <f t="shared" si="0"/>
        <v>58963.558499999999</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31648</v>
      </c>
      <c r="D191" s="1">
        <f>'PR-RAS'!E195</f>
        <v>40645.019999999997</v>
      </c>
      <c r="E191" s="1">
        <v>0</v>
      </c>
      <c r="F191" s="1">
        <v>0</v>
      </c>
      <c r="G191" s="2">
        <f t="shared" si="0"/>
        <v>21458.227599999998</v>
      </c>
      <c r="H191" s="2">
        <f t="shared" si="1"/>
        <v>1.9999999996798579E-2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2915</v>
      </c>
      <c r="D192" s="1">
        <f>'PR-RAS'!E196</f>
        <v>118791.98999999999</v>
      </c>
      <c r="E192" s="1">
        <v>0</v>
      </c>
      <c r="F192" s="1">
        <v>0</v>
      </c>
      <c r="G192" s="2">
        <f t="shared" si="0"/>
        <v>45935.305179999996</v>
      </c>
      <c r="H192" s="2">
        <f t="shared" si="1"/>
        <v>1.0000000009313226E-2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2915</v>
      </c>
      <c r="D206" s="1">
        <f>'PR-RAS'!E210</f>
        <v>118791.98999999999</v>
      </c>
      <c r="E206" s="1">
        <v>0</v>
      </c>
      <c r="F206" s="1">
        <v>0</v>
      </c>
      <c r="G206" s="2">
        <f t="shared" si="0"/>
        <v>49302.290899999993</v>
      </c>
      <c r="H206" s="2">
        <f t="shared" si="1"/>
        <v>1.0000000009313226E-2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1998</v>
      </c>
      <c r="D207" s="1">
        <f>'PR-RAS'!E211</f>
        <v>5853.29</v>
      </c>
      <c r="E207" s="1">
        <v>0</v>
      </c>
      <c r="F207" s="1">
        <v>0</v>
      </c>
      <c r="G207" s="2">
        <f t="shared" si="0"/>
        <v>2823.1434799999997</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917</v>
      </c>
      <c r="D209" s="1">
        <f>'PR-RAS'!E213</f>
        <v>112938.7</v>
      </c>
      <c r="E209" s="1">
        <v>0</v>
      </c>
      <c r="F209" s="1">
        <v>0</v>
      </c>
      <c r="G209" s="2">
        <f t="shared" si="0"/>
        <v>47173.235199999996</v>
      </c>
      <c r="H209" s="2">
        <f t="shared" si="1"/>
        <v>0.30000000000291038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36574997</v>
      </c>
      <c r="D211" s="1">
        <f>'PR-RAS'!E215</f>
        <v>25969718.68</v>
      </c>
      <c r="E211" s="1">
        <v>0</v>
      </c>
      <c r="F211" s="1">
        <v>0</v>
      </c>
      <c r="G211" s="2">
        <f t="shared" si="0"/>
        <v>18588031.215599999</v>
      </c>
      <c r="H211" s="2">
        <f t="shared" si="1"/>
        <v>0.32000000029802322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36574997</v>
      </c>
      <c r="D215" s="1">
        <f>'PR-RAS'!E219</f>
        <v>25969718.68</v>
      </c>
      <c r="E215" s="1">
        <v>0</v>
      </c>
      <c r="F215" s="1">
        <v>0</v>
      </c>
      <c r="G215" s="2">
        <f t="shared" si="0"/>
        <v>18942088.95304</v>
      </c>
      <c r="H215" s="2">
        <f t="shared" si="1"/>
        <v>0.32000000029802322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33583709</v>
      </c>
      <c r="D217" s="1">
        <f>'PR-RAS'!E221</f>
        <v>23155059.940000001</v>
      </c>
      <c r="E217" s="1">
        <v>0</v>
      </c>
      <c r="F217" s="1">
        <v>0</v>
      </c>
      <c r="G217" s="2">
        <f t="shared" si="0"/>
        <v>17257067.038079999</v>
      </c>
      <c r="H217" s="2">
        <f t="shared" si="1"/>
        <v>5.9999998658895493E-2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2991288</v>
      </c>
      <c r="D218" s="1">
        <f>'PR-RAS'!E222</f>
        <v>2814658.74</v>
      </c>
      <c r="E218" s="1">
        <v>0</v>
      </c>
      <c r="F218" s="1">
        <v>0</v>
      </c>
      <c r="G218" s="2">
        <f t="shared" si="0"/>
        <v>1870671.38916</v>
      </c>
      <c r="H218" s="2">
        <f t="shared" si="1"/>
        <v>0.25999999977648258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247011306</v>
      </c>
      <c r="D220" s="1">
        <f>'PR-RAS'!E224</f>
        <v>319988073.06000006</v>
      </c>
      <c r="E220" s="1">
        <v>0</v>
      </c>
      <c r="F220" s="1">
        <v>0</v>
      </c>
      <c r="G220" s="2">
        <f t="shared" si="0"/>
        <v>194250252.01428002</v>
      </c>
      <c r="H220" s="2">
        <f t="shared" si="1"/>
        <v>6.0000061988830566E-2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43206284</v>
      </c>
      <c r="D227" s="1">
        <f>'PR-RAS'!E231</f>
        <v>61671501.060000002</v>
      </c>
      <c r="E227" s="1">
        <v>0</v>
      </c>
      <c r="F227" s="1">
        <v>0</v>
      </c>
      <c r="G227" s="2">
        <f t="shared" si="0"/>
        <v>37640138.663120002</v>
      </c>
      <c r="H227" s="2">
        <f t="shared" si="1"/>
        <v>6.0000002384185791E-2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2546203</v>
      </c>
      <c r="D228" s="1">
        <f>'PR-RAS'!E232</f>
        <v>1844953.35</v>
      </c>
      <c r="E228" s="1">
        <v>0</v>
      </c>
      <c r="F228" s="1">
        <v>0</v>
      </c>
      <c r="G228" s="2">
        <f t="shared" si="0"/>
        <v>1415596.9019000002</v>
      </c>
      <c r="H228" s="2">
        <f t="shared" si="1"/>
        <v>0.35000000009313226</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40660081</v>
      </c>
      <c r="D229" s="1">
        <f>'PR-RAS'!E233</f>
        <v>59826547.710000001</v>
      </c>
      <c r="E229" s="1">
        <v>0</v>
      </c>
      <c r="F229" s="1">
        <v>0</v>
      </c>
      <c r="G229" s="2">
        <f t="shared" si="0"/>
        <v>36551404.223760009</v>
      </c>
      <c r="H229" s="2">
        <f t="shared" si="1"/>
        <v>0.28999999910593033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74079389</v>
      </c>
      <c r="D232" s="1">
        <f>'PR-RAS'!E236</f>
        <v>80106960.020000011</v>
      </c>
      <c r="E232" s="1">
        <v>0</v>
      </c>
      <c r="F232" s="1">
        <v>0</v>
      </c>
      <c r="G232" s="2">
        <f t="shared" si="0"/>
        <v>54121754.38824001</v>
      </c>
      <c r="H232" s="2">
        <f t="shared" si="1"/>
        <v>2.000001072883606E-2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52780578</v>
      </c>
      <c r="D233" s="1">
        <f>'PR-RAS'!E237</f>
        <v>57254905.340000004</v>
      </c>
      <c r="E233" s="1">
        <v>0</v>
      </c>
      <c r="F233" s="1">
        <v>0</v>
      </c>
      <c r="G233" s="2">
        <f t="shared" si="0"/>
        <v>38811370.173760004</v>
      </c>
      <c r="H233" s="2">
        <f t="shared" si="1"/>
        <v>0.34000000357627869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21298811</v>
      </c>
      <c r="D234" s="1">
        <f>'PR-RAS'!E238</f>
        <v>22852054.68</v>
      </c>
      <c r="E234" s="1">
        <v>0</v>
      </c>
      <c r="F234" s="1">
        <v>0</v>
      </c>
      <c r="G234" s="2">
        <f t="shared" si="0"/>
        <v>15611680.443880001</v>
      </c>
      <c r="H234" s="2">
        <f t="shared" si="1"/>
        <v>0.32000000029802322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114470008</v>
      </c>
      <c r="D240" s="1">
        <f>'PR-RAS'!E244</f>
        <v>160935647.13</v>
      </c>
      <c r="E240" s="1">
        <v>0</v>
      </c>
      <c r="F240" s="1">
        <v>0</v>
      </c>
      <c r="G240" s="2">
        <f t="shared" si="0"/>
        <v>104285571.24013999</v>
      </c>
      <c r="H240" s="2">
        <f t="shared" si="1"/>
        <v>0.12999999523162842</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5245221</v>
      </c>
      <c r="D241" s="1">
        <f>'PR-RAS'!E245</f>
        <v>2858143.65</v>
      </c>
      <c r="E241" s="1">
        <v>0</v>
      </c>
      <c r="F241" s="1">
        <v>0</v>
      </c>
      <c r="G241" s="2">
        <f t="shared" si="0"/>
        <v>2630761.9920000001</v>
      </c>
      <c r="H241" s="2">
        <f t="shared" si="1"/>
        <v>0.35000000009313226</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109224787</v>
      </c>
      <c r="D242" s="1">
        <f>'PR-RAS'!E246</f>
        <v>158077503.47999999</v>
      </c>
      <c r="E242" s="1">
        <v>0</v>
      </c>
      <c r="F242" s="1">
        <v>0</v>
      </c>
      <c r="G242" s="2">
        <f t="shared" si="0"/>
        <v>102516530.34435999</v>
      </c>
      <c r="H242" s="2">
        <f t="shared" si="1"/>
        <v>0.47999998927116394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15255625</v>
      </c>
      <c r="D243" s="1">
        <f>'PR-RAS'!E247</f>
        <v>17273964.850000001</v>
      </c>
      <c r="E243" s="1">
        <v>0</v>
      </c>
      <c r="F243" s="1">
        <v>0</v>
      </c>
      <c r="G243" s="2">
        <f t="shared" si="0"/>
        <v>12052460.237400001</v>
      </c>
      <c r="H243" s="2">
        <f t="shared" si="1"/>
        <v>0.14999999850988388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4352037</v>
      </c>
      <c r="D244" s="1">
        <f>'PR-RAS'!E248</f>
        <v>6176354.7599999998</v>
      </c>
      <c r="E244" s="1">
        <v>0</v>
      </c>
      <c r="F244" s="1">
        <v>0</v>
      </c>
      <c r="G244" s="2">
        <f t="shared" si="0"/>
        <v>4059253.4043599996</v>
      </c>
      <c r="H244" s="2">
        <f t="shared" si="1"/>
        <v>0.24000000022351742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2778640</v>
      </c>
      <c r="D245" s="1">
        <f>'PR-RAS'!E249</f>
        <v>9205785.0800000001</v>
      </c>
      <c r="E245" s="1">
        <v>0</v>
      </c>
      <c r="F245" s="1">
        <v>0</v>
      </c>
      <c r="G245" s="2">
        <f t="shared" si="0"/>
        <v>5170411.2790399995</v>
      </c>
      <c r="H245" s="2">
        <f t="shared" si="1"/>
        <v>8.0000000074505806E-2</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7967948</v>
      </c>
      <c r="D246" s="1">
        <f>'PR-RAS'!E250</f>
        <v>1361858.76</v>
      </c>
      <c r="E246" s="1">
        <v>0</v>
      </c>
      <c r="F246" s="1">
        <v>0</v>
      </c>
      <c r="G246" s="2">
        <f t="shared" si="0"/>
        <v>2619458.0523999999</v>
      </c>
      <c r="H246" s="2">
        <f t="shared" si="1"/>
        <v>0.23999999999068677</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157000</v>
      </c>
      <c r="D247" s="1">
        <f>'PR-RAS'!E251</f>
        <v>529966.25</v>
      </c>
      <c r="E247" s="1">
        <v>0</v>
      </c>
      <c r="F247" s="1">
        <v>0</v>
      </c>
      <c r="G247" s="2">
        <f t="shared" si="0"/>
        <v>299365.39500000002</v>
      </c>
      <c r="H247" s="2">
        <f t="shared" si="1"/>
        <v>0.25</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56547338</v>
      </c>
      <c r="D248" s="1">
        <f>'PR-RAS'!E252</f>
        <v>55210655.350000001</v>
      </c>
      <c r="E248" s="1">
        <v>0</v>
      </c>
      <c r="F248" s="1">
        <v>0</v>
      </c>
      <c r="G248" s="2">
        <f t="shared" si="0"/>
        <v>41241256.228899993</v>
      </c>
      <c r="H248" s="2">
        <f t="shared" si="1"/>
        <v>0.35000000149011612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56547338</v>
      </c>
      <c r="D255" s="1">
        <f>'PR-RAS'!E259</f>
        <v>55210655.350000001</v>
      </c>
      <c r="E255" s="1">
        <v>0</v>
      </c>
      <c r="F255" s="1">
        <v>0</v>
      </c>
      <c r="G255" s="2">
        <f t="shared" si="0"/>
        <v>42410036.7698</v>
      </c>
      <c r="H255" s="2">
        <f t="shared" si="1"/>
        <v>0.35000000149011612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56547338</v>
      </c>
      <c r="D256" s="1">
        <f>'PR-RAS'!E260</f>
        <v>55210655.350000001</v>
      </c>
      <c r="E256" s="1">
        <v>0</v>
      </c>
      <c r="F256" s="1">
        <v>0</v>
      </c>
      <c r="G256" s="2">
        <f t="shared" si="0"/>
        <v>42577005.418499999</v>
      </c>
      <c r="H256" s="2">
        <f t="shared" si="1"/>
        <v>0.35000000149011612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257333616</v>
      </c>
      <c r="D259" s="1">
        <f>'PR-RAS'!E263</f>
        <v>882638994.26999986</v>
      </c>
      <c r="E259" s="1">
        <v>0</v>
      </c>
      <c r="F259" s="1">
        <v>0</v>
      </c>
      <c r="G259" s="2">
        <f t="shared" si="0"/>
        <v>521833793.97131991</v>
      </c>
      <c r="H259" s="2">
        <f t="shared" si="1"/>
        <v>0.26999986171722412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137326848</v>
      </c>
      <c r="D260" s="1">
        <f>'PR-RAS'!E264</f>
        <v>125198025.06999999</v>
      </c>
      <c r="E260" s="1">
        <v>0</v>
      </c>
      <c r="F260" s="1">
        <v>0</v>
      </c>
      <c r="G260" s="2">
        <f t="shared" si="0"/>
        <v>100420230.61826</v>
      </c>
      <c r="H260" s="2">
        <f t="shared" si="1"/>
        <v>6.9999992847442627E-2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120761299</v>
      </c>
      <c r="D261" s="1">
        <f>'PR-RAS'!E265</f>
        <v>109368634.03</v>
      </c>
      <c r="E261" s="1">
        <v>0</v>
      </c>
      <c r="F261" s="1">
        <v>0</v>
      </c>
      <c r="G261" s="2">
        <f t="shared" si="0"/>
        <v>88269627.435599998</v>
      </c>
      <c r="H261" s="2">
        <f t="shared" si="1"/>
        <v>3.0000001192092896E-2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16565549</v>
      </c>
      <c r="D263" s="1">
        <f>'PR-RAS'!E267</f>
        <v>15829391.039999999</v>
      </c>
      <c r="E263" s="1">
        <v>0</v>
      </c>
      <c r="F263" s="1">
        <v>0</v>
      </c>
      <c r="G263" s="2">
        <f t="shared" si="0"/>
        <v>12634774.74296</v>
      </c>
      <c r="H263" s="2">
        <f t="shared" si="1"/>
        <v>3.9999999105930328E-2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117369014</v>
      </c>
      <c r="D264" s="1">
        <f>'PR-RAS'!E268</f>
        <v>744593125.55999994</v>
      </c>
      <c r="E264" s="1">
        <v>0</v>
      </c>
      <c r="F264" s="1">
        <v>0</v>
      </c>
      <c r="G264" s="2">
        <f t="shared" si="0"/>
        <v>422524034.72656</v>
      </c>
      <c r="H264" s="2">
        <f t="shared" si="1"/>
        <v>0.44000005722045898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39067494</v>
      </c>
      <c r="D265" s="1">
        <f>'PR-RAS'!E269</f>
        <v>64970692.039999999</v>
      </c>
      <c r="E265" s="1">
        <v>0</v>
      </c>
      <c r="F265" s="1">
        <v>0</v>
      </c>
      <c r="G265" s="2">
        <f t="shared" ref="G265:G521" si="8">(B265/1000)*(C265*1+D265*2)</f>
        <v>44618343.81312</v>
      </c>
      <c r="H265" s="2">
        <f t="shared" ref="H265:H521" si="9">ABS(C265-ROUND(C265,0))+ABS(D265-ROUND(D265,0))</f>
        <v>3.9999999105930328E-2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5172213</v>
      </c>
      <c r="D266" s="1">
        <f>'PR-RAS'!E270</f>
        <v>1996681.25</v>
      </c>
      <c r="E266" s="1">
        <v>0</v>
      </c>
      <c r="F266" s="1">
        <v>0</v>
      </c>
      <c r="G266" s="2">
        <f t="shared" si="8"/>
        <v>2428877.5075000003</v>
      </c>
      <c r="H266" s="2">
        <f t="shared" si="9"/>
        <v>0.25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73129307</v>
      </c>
      <c r="D267" s="1">
        <f>'PR-RAS'!E271</f>
        <v>677625752.26999998</v>
      </c>
      <c r="E267" s="1">
        <v>0</v>
      </c>
      <c r="F267" s="1">
        <v>0</v>
      </c>
      <c r="G267" s="2">
        <f t="shared" si="8"/>
        <v>379949295.86963999</v>
      </c>
      <c r="H267" s="2">
        <f t="shared" si="9"/>
        <v>0.26999998092651367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2637754</v>
      </c>
      <c r="D275" s="1">
        <f>'PR-RAS'!E279</f>
        <v>12847843.640000001</v>
      </c>
      <c r="E275" s="1">
        <v>0</v>
      </c>
      <c r="F275" s="1">
        <v>0</v>
      </c>
      <c r="G275" s="2">
        <f t="shared" si="8"/>
        <v>7763362.910720001</v>
      </c>
      <c r="H275" s="2">
        <f t="shared" si="9"/>
        <v>0.35999999940395355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200000</v>
      </c>
      <c r="D276" s="1">
        <f>'PR-RAS'!E280</f>
        <v>0</v>
      </c>
      <c r="E276" s="1">
        <v>0</v>
      </c>
      <c r="F276" s="1">
        <v>0</v>
      </c>
      <c r="G276" s="2">
        <f t="shared" si="8"/>
        <v>55000.000000000007</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1878875</v>
      </c>
      <c r="D277" s="1">
        <f>'PR-RAS'!E281</f>
        <v>2237391.7200000002</v>
      </c>
      <c r="E277" s="1">
        <v>0</v>
      </c>
      <c r="F277" s="1">
        <v>0</v>
      </c>
      <c r="G277" s="2">
        <f t="shared" si="8"/>
        <v>1753609.7294400004</v>
      </c>
      <c r="H277" s="2">
        <f t="shared" si="9"/>
        <v>0.27999999979510903</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90000</v>
      </c>
      <c r="E278" s="1">
        <v>0</v>
      </c>
      <c r="F278" s="1">
        <v>0</v>
      </c>
      <c r="G278" s="2">
        <f t="shared" si="8"/>
        <v>49860.000000000007</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558879</v>
      </c>
      <c r="D279" s="1">
        <f>'PR-RAS'!E283</f>
        <v>9770451.9199999999</v>
      </c>
      <c r="E279" s="1">
        <v>0</v>
      </c>
      <c r="F279" s="1">
        <v>0</v>
      </c>
      <c r="G279" s="2">
        <f t="shared" si="8"/>
        <v>5587739.6295200009</v>
      </c>
      <c r="H279" s="2">
        <f t="shared" si="9"/>
        <v>8.0000000074505806E-2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750000</v>
      </c>
      <c r="E280" s="1">
        <v>0</v>
      </c>
      <c r="F280" s="1">
        <v>0</v>
      </c>
      <c r="G280" s="2">
        <f>(B280/1000)*(C280*1+D280*2)</f>
        <v>418500.00000000006</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717218694</v>
      </c>
      <c r="D285" s="1">
        <f>'PR-RAS'!E289</f>
        <v>1406876730.53</v>
      </c>
      <c r="E285" s="1">
        <v>0</v>
      </c>
      <c r="F285" s="1">
        <v>0</v>
      </c>
      <c r="G285" s="2">
        <f t="shared" si="8"/>
        <v>1002796092.0370399</v>
      </c>
      <c r="H285" s="2">
        <f t="shared" si="9"/>
        <v>0.47000002861022949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27511724</v>
      </c>
      <c r="D286" s="1">
        <f>'PR-RAS'!E290</f>
        <v>27494319.920000076</v>
      </c>
      <c r="E286" s="1">
        <v>0</v>
      </c>
      <c r="F286" s="1">
        <v>0</v>
      </c>
      <c r="G286" s="2">
        <f t="shared" si="8"/>
        <v>23512603.694400042</v>
      </c>
      <c r="H286" s="2">
        <f t="shared" si="9"/>
        <v>7.9999923706054688E-2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59247162</v>
      </c>
      <c r="D288" s="1">
        <f>'PR-RAS'!E292</f>
        <v>86758886.739999995</v>
      </c>
      <c r="E288" s="1">
        <v>0</v>
      </c>
      <c r="F288" s="1">
        <v>0</v>
      </c>
      <c r="G288" s="2">
        <f t="shared" si="8"/>
        <v>66803536.48275999</v>
      </c>
      <c r="H288" s="2">
        <f t="shared" si="9"/>
        <v>0.26000000536441803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750000</v>
      </c>
      <c r="E290" s="1">
        <v>0</v>
      </c>
      <c r="F290" s="1">
        <v>0</v>
      </c>
      <c r="G290" s="2">
        <f t="shared" si="8"/>
        <v>433499.99999999994</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8329818</v>
      </c>
      <c r="D345" s="1">
        <f>'PR-RAS'!E350</f>
        <v>4033391.67</v>
      </c>
      <c r="E345" s="1">
        <v>0</v>
      </c>
      <c r="F345" s="1">
        <v>0</v>
      </c>
      <c r="G345" s="2">
        <f t="shared" si="8"/>
        <v>5640430.8609599993</v>
      </c>
      <c r="H345" s="2">
        <f t="shared" si="9"/>
        <v>0.33000000007450581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281225</v>
      </c>
      <c r="D346" s="1">
        <f>'PR-RAS'!E351</f>
        <v>268441.75</v>
      </c>
      <c r="E346" s="1">
        <v>0</v>
      </c>
      <c r="F346" s="1">
        <v>0</v>
      </c>
      <c r="G346" s="2">
        <f t="shared" si="8"/>
        <v>282247.4325</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281225</v>
      </c>
      <c r="D351" s="1">
        <f>'PR-RAS'!E356</f>
        <v>268441.75</v>
      </c>
      <c r="E351" s="1">
        <v>0</v>
      </c>
      <c r="F351" s="1">
        <v>0</v>
      </c>
      <c r="G351" s="2">
        <f t="shared" si="8"/>
        <v>286337.97499999998</v>
      </c>
      <c r="H351" s="2">
        <f t="shared" si="9"/>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281225</v>
      </c>
      <c r="D355" s="1">
        <f>'PR-RAS'!E360</f>
        <v>268441.75</v>
      </c>
      <c r="E355" s="1">
        <v>0</v>
      </c>
      <c r="F355" s="1">
        <v>0</v>
      </c>
      <c r="G355" s="2">
        <f t="shared" si="8"/>
        <v>289610.40899999999</v>
      </c>
      <c r="H355" s="2">
        <f t="shared" si="9"/>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7980968</v>
      </c>
      <c r="D358" s="1">
        <f>'PR-RAS'!E363</f>
        <v>3593806.17</v>
      </c>
      <c r="E358" s="1">
        <v>0</v>
      </c>
      <c r="F358" s="1">
        <v>0</v>
      </c>
      <c r="G358" s="2">
        <f t="shared" si="8"/>
        <v>5415183.18138</v>
      </c>
      <c r="H358" s="2">
        <f t="shared" si="9"/>
        <v>0.16999999992549419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7897880</v>
      </c>
      <c r="D364" s="1">
        <f>'PR-RAS'!E369</f>
        <v>3238566.11</v>
      </c>
      <c r="E364" s="1">
        <v>0</v>
      </c>
      <c r="F364" s="1">
        <v>0</v>
      </c>
      <c r="G364" s="2">
        <f t="shared" si="8"/>
        <v>5218129.4358599996</v>
      </c>
      <c r="H364" s="2">
        <f t="shared" si="9"/>
        <v>0.10999999986961484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7897880</v>
      </c>
      <c r="D365" s="1">
        <f>'PR-RAS'!E370</f>
        <v>3238566.11</v>
      </c>
      <c r="E365" s="1">
        <v>0</v>
      </c>
      <c r="F365" s="1">
        <v>0</v>
      </c>
      <c r="G365" s="2">
        <f t="shared" si="8"/>
        <v>5232504.4480799995</v>
      </c>
      <c r="H365" s="2">
        <f t="shared" si="9"/>
        <v>0.10999999986961484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234700</v>
      </c>
      <c r="E373" s="1">
        <v>0</v>
      </c>
      <c r="F373" s="1">
        <v>0</v>
      </c>
      <c r="G373" s="2">
        <f t="shared" si="8"/>
        <v>174616.8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234700</v>
      </c>
      <c r="E374" s="1">
        <v>0</v>
      </c>
      <c r="F374" s="1">
        <v>0</v>
      </c>
      <c r="G374" s="2">
        <f t="shared" si="8"/>
        <v>175086.2</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23633.81</v>
      </c>
      <c r="E378" s="1">
        <v>0</v>
      </c>
      <c r="F378" s="1">
        <v>0</v>
      </c>
      <c r="G378" s="2">
        <f t="shared" si="8"/>
        <v>17819.892739999999</v>
      </c>
      <c r="H378" s="2">
        <f t="shared" si="9"/>
        <v>0.18999999999869033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23633.81</v>
      </c>
      <c r="E379" s="1">
        <v>0</v>
      </c>
      <c r="F379" s="1">
        <v>0</v>
      </c>
      <c r="G379" s="2">
        <f t="shared" si="8"/>
        <v>17867.160360000002</v>
      </c>
      <c r="H379" s="2">
        <f t="shared" si="9"/>
        <v>0.18999999999869033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83088</v>
      </c>
      <c r="D386" s="1">
        <f>'PR-RAS'!E391</f>
        <v>96906.25</v>
      </c>
      <c r="E386" s="1">
        <v>0</v>
      </c>
      <c r="F386" s="1">
        <v>0</v>
      </c>
      <c r="G386" s="2">
        <f t="shared" si="8"/>
        <v>106606.6925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83088</v>
      </c>
      <c r="D388" s="1">
        <f>'PR-RAS'!E393</f>
        <v>96906.25</v>
      </c>
      <c r="E388" s="1">
        <v>0</v>
      </c>
      <c r="F388" s="1">
        <v>0</v>
      </c>
      <c r="G388" s="2">
        <f t="shared" si="8"/>
        <v>107160.4935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67625</v>
      </c>
      <c r="D397" s="1">
        <f>'PR-RAS'!E402</f>
        <v>171143.75</v>
      </c>
      <c r="E397" s="1">
        <v>0</v>
      </c>
      <c r="F397" s="1">
        <v>0</v>
      </c>
      <c r="G397" s="2">
        <f t="shared" si="8"/>
        <v>162325.35</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67625</v>
      </c>
      <c r="D398" s="1">
        <f>'PR-RAS'!E403</f>
        <v>171143.75</v>
      </c>
      <c r="E398" s="1">
        <v>0</v>
      </c>
      <c r="F398" s="1">
        <v>0</v>
      </c>
      <c r="G398" s="2">
        <f t="shared" si="8"/>
        <v>162735.26250000001</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8329818</v>
      </c>
      <c r="D403" s="1">
        <f>'PR-RAS'!E408</f>
        <v>4033391.67</v>
      </c>
      <c r="E403" s="1">
        <v>0</v>
      </c>
      <c r="F403" s="1">
        <v>0</v>
      </c>
      <c r="G403" s="2">
        <f t="shared" si="8"/>
        <v>6591433.7386800004</v>
      </c>
      <c r="H403" s="2">
        <f t="shared" si="9"/>
        <v>0.33000000007450581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25283782</v>
      </c>
      <c r="D405" s="1">
        <f>'PR-RAS'!E410</f>
        <v>33613600.009999998</v>
      </c>
      <c r="E405" s="1">
        <v>0</v>
      </c>
      <c r="F405" s="1">
        <v>0</v>
      </c>
      <c r="G405" s="2">
        <f t="shared" si="8"/>
        <v>37374436.736079998</v>
      </c>
      <c r="H405" s="2">
        <f t="shared" si="9"/>
        <v>9.9999979138374329E-3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744730418</v>
      </c>
      <c r="D407" s="1">
        <f>'PR-RAS'!E412</f>
        <v>1434371050.45</v>
      </c>
      <c r="E407" s="1">
        <v>0</v>
      </c>
      <c r="F407" s="1">
        <v>0</v>
      </c>
      <c r="G407" s="2">
        <f t="shared" si="8"/>
        <v>1467069842.6734002</v>
      </c>
      <c r="H407" s="2">
        <f t="shared" si="9"/>
        <v>0.45000004768371582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725548512</v>
      </c>
      <c r="D408" s="1">
        <f>'PR-RAS'!E413</f>
        <v>1410910122.2</v>
      </c>
      <c r="E408" s="1">
        <v>0</v>
      </c>
      <c r="F408" s="1">
        <v>0</v>
      </c>
      <c r="G408" s="2">
        <f t="shared" si="8"/>
        <v>1443779083.8548</v>
      </c>
      <c r="H408" s="2">
        <f t="shared" si="9"/>
        <v>0.20000004768371582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19181906</v>
      </c>
      <c r="D409" s="1">
        <f>'PR-RAS'!E414</f>
        <v>23460928.25</v>
      </c>
      <c r="E409" s="1">
        <v>0</v>
      </c>
      <c r="F409" s="1">
        <v>0</v>
      </c>
      <c r="G409" s="2">
        <f t="shared" si="8"/>
        <v>26970335.099999998</v>
      </c>
      <c r="H409" s="2">
        <f t="shared" si="9"/>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33963380</v>
      </c>
      <c r="D411" s="1">
        <f>'PR-RAS'!E416</f>
        <v>53145286.729999997</v>
      </c>
      <c r="E411" s="1">
        <v>0</v>
      </c>
      <c r="F411" s="1">
        <v>0</v>
      </c>
      <c r="G411" s="2">
        <f t="shared" si="8"/>
        <v>57504120.918599986</v>
      </c>
      <c r="H411" s="2">
        <f t="shared" si="9"/>
        <v>0.27000000327825546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750000</v>
      </c>
      <c r="E413" s="1">
        <v>0</v>
      </c>
      <c r="F413" s="1">
        <v>0</v>
      </c>
      <c r="G413" s="2">
        <f t="shared" si="8"/>
        <v>618000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48366</v>
      </c>
      <c r="D632" s="1">
        <f>'PR-RAS'!E638</f>
        <v>107923.79</v>
      </c>
      <c r="E632" s="1">
        <v>0</v>
      </c>
      <c r="F632" s="1">
        <v>0</v>
      </c>
      <c r="G632" s="2">
        <f t="shared" si="10"/>
        <v>166718.76897999996</v>
      </c>
      <c r="H632" s="2">
        <f t="shared" si="11"/>
        <v>0.21000000000640284</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744730418</v>
      </c>
      <c r="D633" s="1">
        <f>'PR-RAS'!E639</f>
        <v>1434371050.45</v>
      </c>
      <c r="E633" s="1">
        <v>0</v>
      </c>
      <c r="F633" s="1">
        <v>0</v>
      </c>
      <c r="G633" s="2">
        <f t="shared" si="10"/>
        <v>2283714631.9447999</v>
      </c>
      <c r="H633" s="2">
        <f t="shared" si="11"/>
        <v>0.45000004768371582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725548512</v>
      </c>
      <c r="D634" s="1">
        <f>'PR-RAS'!E640</f>
        <v>1410910122.2</v>
      </c>
      <c r="E634" s="1">
        <v>0</v>
      </c>
      <c r="F634" s="1">
        <v>0</v>
      </c>
      <c r="G634" s="2">
        <f t="shared" si="10"/>
        <v>2245484422.8011999</v>
      </c>
      <c r="H634" s="2">
        <f t="shared" si="11"/>
        <v>0.20000004768371582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19181906</v>
      </c>
      <c r="D635" s="1">
        <f>'PR-RAS'!E641</f>
        <v>23460928.25</v>
      </c>
      <c r="E635" s="1">
        <v>0</v>
      </c>
      <c r="F635" s="1">
        <v>0</v>
      </c>
      <c r="G635" s="2">
        <f t="shared" si="10"/>
        <v>41909785.424999997</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33915014</v>
      </c>
      <c r="D637" s="1">
        <f>'PR-RAS'!E643</f>
        <v>53037362.939999998</v>
      </c>
      <c r="E637" s="1">
        <v>0</v>
      </c>
      <c r="F637" s="1">
        <v>0</v>
      </c>
      <c r="G637" s="2">
        <f t="shared" si="10"/>
        <v>89033474.563679993</v>
      </c>
      <c r="H637" s="2">
        <f t="shared" si="11"/>
        <v>6.0000002384185791E-2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53096920</v>
      </c>
      <c r="D639" s="1">
        <f>'PR-RAS'!E645</f>
        <v>76498291.189999998</v>
      </c>
      <c r="E639" s="1">
        <v>0</v>
      </c>
      <c r="F639" s="1">
        <v>0</v>
      </c>
      <c r="G639" s="2">
        <f t="shared" si="10"/>
        <v>131487654.51843999</v>
      </c>
      <c r="H639" s="2">
        <f t="shared" si="11"/>
        <v>0.18999999761581421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993980</v>
      </c>
      <c r="D641" s="1">
        <f>'PR-RAS'!E647</f>
        <v>1189791.77</v>
      </c>
      <c r="E641" s="1">
        <v>0</v>
      </c>
      <c r="F641" s="1">
        <v>0</v>
      </c>
      <c r="G641" s="2">
        <f t="shared" si="10"/>
        <v>2159080.6655999999</v>
      </c>
      <c r="H641" s="2">
        <f t="shared" si="11"/>
        <v>0.22999999998137355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122728572</v>
      </c>
      <c r="D643" s="1">
        <f>'PR-RAS'!E650</f>
        <v>127242127.95999999</v>
      </c>
      <c r="E643" s="1">
        <v>0</v>
      </c>
      <c r="F643" s="1">
        <v>0</v>
      </c>
      <c r="G643" s="2">
        <f t="shared" si="10"/>
        <v>242170635.52463996</v>
      </c>
      <c r="H643" s="2">
        <f t="shared" si="11"/>
        <v>4.0000006556510925E-2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122728572</v>
      </c>
      <c r="D644" s="1">
        <f>'PR-RAS'!E651</f>
        <v>127242127.95999999</v>
      </c>
      <c r="E644" s="1">
        <v>0</v>
      </c>
      <c r="F644" s="1">
        <v>0</v>
      </c>
      <c r="G644" s="2">
        <f t="shared" si="10"/>
        <v>242547848.35255998</v>
      </c>
      <c r="H644" s="2">
        <f t="shared" si="11"/>
        <v>4.0000006556510925E-2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379</v>
      </c>
      <c r="D646" s="1">
        <f>'PR-RAS'!E653</f>
        <v>377</v>
      </c>
      <c r="E646" s="1">
        <v>0</v>
      </c>
      <c r="F646" s="1">
        <v>0</v>
      </c>
      <c r="G646" s="2">
        <f t="shared" si="10"/>
        <v>730.78499999999997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362</v>
      </c>
      <c r="D648" s="1">
        <f>'PR-RAS'!E655</f>
        <v>363</v>
      </c>
      <c r="E648" s="1">
        <v>0</v>
      </c>
      <c r="F648" s="1">
        <v>0</v>
      </c>
      <c r="G648" s="2">
        <f t="shared" si="10"/>
        <v>703.93600000000004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750000</v>
      </c>
      <c r="E672" s="1">
        <v>0</v>
      </c>
      <c r="F672" s="1">
        <v>0</v>
      </c>
      <c r="G672" s="2">
        <f t="shared" ref="G672:G686" si="12">(B672/1000)*(C672*1+D672*2)</f>
        <v>1006500.0000000001</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42590</v>
      </c>
      <c r="D709" s="1">
        <f>'PR-RAS'!E716</f>
        <v>141160.47</v>
      </c>
      <c r="E709" s="1">
        <v>0</v>
      </c>
      <c r="F709" s="1">
        <v>0</v>
      </c>
      <c r="G709" s="2">
        <f t="shared" si="10"/>
        <v>230036.94551999998</v>
      </c>
      <c r="H709" s="2">
        <f t="shared" si="11"/>
        <v>0.47000000000116415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136342</v>
      </c>
      <c r="D710" s="1">
        <f>'PR-RAS'!E717</f>
        <v>142967.76999999999</v>
      </c>
      <c r="E710" s="1">
        <v>0</v>
      </c>
      <c r="F710" s="1">
        <v>0</v>
      </c>
      <c r="G710" s="2">
        <f t="shared" si="10"/>
        <v>299394.77585999999</v>
      </c>
      <c r="H710" s="2">
        <f t="shared" si="11"/>
        <v>0.23000000001047738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1778715</v>
      </c>
      <c r="D711" s="1">
        <f>'PR-RAS'!E718</f>
        <v>2031967.07</v>
      </c>
      <c r="E711" s="1">
        <v>0</v>
      </c>
      <c r="F711" s="1">
        <v>0</v>
      </c>
      <c r="G711" s="2">
        <f t="shared" si="10"/>
        <v>4148280.8894000002</v>
      </c>
      <c r="H711" s="2">
        <f t="shared" si="11"/>
        <v>7.000000006519258E-2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19026</v>
      </c>
      <c r="D713" s="1">
        <f>'PR-RAS'!E720</f>
        <v>332155.07</v>
      </c>
      <c r="E713" s="1">
        <v>0</v>
      </c>
      <c r="F713" s="1">
        <v>0</v>
      </c>
      <c r="G713" s="2">
        <f t="shared" si="10"/>
        <v>486535.33168</v>
      </c>
      <c r="H713" s="2">
        <f t="shared" si="11"/>
        <v>7.0000000006984919E-2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143265</v>
      </c>
      <c r="D714" s="1">
        <f>'PR-RAS'!E721</f>
        <v>208530.58</v>
      </c>
      <c r="E714" s="1">
        <v>0</v>
      </c>
      <c r="F714" s="1">
        <v>0</v>
      </c>
      <c r="G714" s="2">
        <f t="shared" si="10"/>
        <v>399512.55207999994</v>
      </c>
      <c r="H714" s="2">
        <f t="shared" si="11"/>
        <v>0.42000000001280569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968536</v>
      </c>
      <c r="D715" s="1">
        <f>'PR-RAS'!E722</f>
        <v>1222494.32</v>
      </c>
      <c r="E715" s="1">
        <v>0</v>
      </c>
      <c r="F715" s="1">
        <v>0</v>
      </c>
      <c r="G715" s="2">
        <f t="shared" si="10"/>
        <v>2437256.59296</v>
      </c>
      <c r="H715" s="2">
        <f t="shared" si="11"/>
        <v>0.32000000006519258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345859</v>
      </c>
      <c r="D716" s="1">
        <f>'PR-RAS'!E723</f>
        <v>429623.97</v>
      </c>
      <c r="E716" s="1">
        <v>0</v>
      </c>
      <c r="F716" s="1">
        <v>0</v>
      </c>
      <c r="G716" s="2">
        <f t="shared" si="10"/>
        <v>861651.46209999989</v>
      </c>
      <c r="H716" s="2">
        <f t="shared" si="11"/>
        <v>3.0000000027939677E-2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2802</v>
      </c>
      <c r="D719" s="1">
        <f>'PR-RAS'!E726</f>
        <v>51162.400000000001</v>
      </c>
      <c r="E719" s="1">
        <v>0</v>
      </c>
      <c r="F719" s="1">
        <v>0</v>
      </c>
      <c r="G719" s="2">
        <f t="shared" si="10"/>
        <v>75481.042400000006</v>
      </c>
      <c r="H719" s="2">
        <f t="shared" si="11"/>
        <v>0.40000000000145519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2991288</v>
      </c>
      <c r="D753" s="1">
        <f>'PR-RAS'!E760</f>
        <v>2814658.74</v>
      </c>
      <c r="E753" s="1">
        <v>0</v>
      </c>
      <c r="F753" s="1">
        <v>0</v>
      </c>
      <c r="G753" s="2">
        <f t="shared" si="10"/>
        <v>6482695.3209600002</v>
      </c>
      <c r="H753" s="2">
        <f t="shared" si="11"/>
        <v>0.25999999977648258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40000</v>
      </c>
      <c r="D755" s="1">
        <f>'PR-RAS'!E762</f>
        <v>70000</v>
      </c>
      <c r="E755" s="1">
        <v>0</v>
      </c>
      <c r="F755" s="1">
        <v>0</v>
      </c>
      <c r="G755" s="2">
        <f t="shared" si="10"/>
        <v>135720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2064006</v>
      </c>
      <c r="D756" s="1">
        <f>'PR-RAS'!E763</f>
        <v>1409118.5</v>
      </c>
      <c r="E756" s="1">
        <v>0</v>
      </c>
      <c r="F756" s="1">
        <v>0</v>
      </c>
      <c r="G756" s="2">
        <f t="shared" si="10"/>
        <v>3686093.4649999999</v>
      </c>
      <c r="H756" s="2">
        <f t="shared" si="11"/>
        <v>0.5</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442197</v>
      </c>
      <c r="D757" s="1">
        <f>'PR-RAS'!E764</f>
        <v>365834.85</v>
      </c>
      <c r="E757" s="1">
        <v>0</v>
      </c>
      <c r="F757" s="1">
        <v>0</v>
      </c>
      <c r="G757" s="2">
        <f t="shared" si="10"/>
        <v>887443.22519999999</v>
      </c>
      <c r="H757" s="2">
        <f t="shared" si="11"/>
        <v>0.15000000002328306</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1730000</v>
      </c>
      <c r="D762" s="1">
        <f>'PR-RAS'!E769</f>
        <v>2724837.5</v>
      </c>
      <c r="E762" s="1">
        <v>0</v>
      </c>
      <c r="F762" s="1">
        <v>0</v>
      </c>
      <c r="G762" s="2">
        <f t="shared" si="10"/>
        <v>5463732.6749999998</v>
      </c>
      <c r="H762" s="2">
        <f t="shared" si="11"/>
        <v>0.5</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27331418</v>
      </c>
      <c r="D763" s="1">
        <f>'PR-RAS'!E770</f>
        <v>42650637.509999998</v>
      </c>
      <c r="E763" s="1">
        <v>0</v>
      </c>
      <c r="F763" s="1">
        <v>0</v>
      </c>
      <c r="G763" s="2">
        <f t="shared" si="10"/>
        <v>85826112.081239998</v>
      </c>
      <c r="H763" s="2">
        <f t="shared" si="11"/>
        <v>0.49000000208616257</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11598663</v>
      </c>
      <c r="D764" s="1">
        <f>'PR-RAS'!E771</f>
        <v>14451072.699999999</v>
      </c>
      <c r="E764" s="1">
        <v>0</v>
      </c>
      <c r="F764" s="1">
        <v>0</v>
      </c>
      <c r="G764" s="2">
        <f t="shared" si="10"/>
        <v>30902116.8092</v>
      </c>
      <c r="H764" s="2">
        <f t="shared" si="11"/>
        <v>0.30000000074505806</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93092</v>
      </c>
      <c r="D784" s="1">
        <f>'PR-RAS'!E791</f>
        <v>0</v>
      </c>
      <c r="E784" s="1">
        <v>0</v>
      </c>
      <c r="F784" s="1">
        <v>0</v>
      </c>
      <c r="G784" s="2">
        <f t="shared" si="10"/>
        <v>72891.036000000007</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2172068</v>
      </c>
      <c r="D785" s="1">
        <f>'PR-RAS'!E792</f>
        <v>2146435.9300000002</v>
      </c>
      <c r="E785" s="1">
        <v>0</v>
      </c>
      <c r="F785" s="1">
        <v>0</v>
      </c>
      <c r="G785" s="2">
        <f t="shared" si="10"/>
        <v>5068512.8502400005</v>
      </c>
      <c r="H785" s="2">
        <f t="shared" si="11"/>
        <v>6.9999999832361937E-2</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1630526</v>
      </c>
      <c r="D786" s="1">
        <f>'PR-RAS'!E793</f>
        <v>711707.72</v>
      </c>
      <c r="E786" s="1">
        <v>0</v>
      </c>
      <c r="F786" s="1">
        <v>0</v>
      </c>
      <c r="G786" s="2">
        <f t="shared" si="10"/>
        <v>2397344.0304</v>
      </c>
      <c r="H786" s="2">
        <f t="shared" si="11"/>
        <v>0.28000000002793968</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349390</v>
      </c>
      <c r="D788" s="1">
        <f>'PR-RAS'!E795</f>
        <v>0</v>
      </c>
      <c r="E788" s="1">
        <v>0</v>
      </c>
      <c r="F788" s="1">
        <v>0</v>
      </c>
      <c r="G788" s="2">
        <f t="shared" si="10"/>
        <v>274969.93</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1000145</v>
      </c>
      <c r="D789" s="1">
        <f>'PR-RAS'!E796</f>
        <v>0</v>
      </c>
      <c r="E789" s="1">
        <v>0</v>
      </c>
      <c r="F789" s="1">
        <v>0</v>
      </c>
      <c r="G789" s="2">
        <f t="shared" si="10"/>
        <v>788114.26</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2138464</v>
      </c>
      <c r="D793" s="1">
        <f>'PR-RAS'!E800</f>
        <v>80276.25</v>
      </c>
      <c r="E793" s="1">
        <v>0</v>
      </c>
      <c r="F793" s="1">
        <v>0</v>
      </c>
      <c r="G793" s="2">
        <f t="shared" si="10"/>
        <v>1820821.068</v>
      </c>
      <c r="H793" s="2">
        <f t="shared" si="11"/>
        <v>0.25</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2679253</v>
      </c>
      <c r="D794" s="1">
        <f>'PR-RAS'!E801</f>
        <v>7029684.5899999999</v>
      </c>
      <c r="E794" s="1">
        <v>0</v>
      </c>
      <c r="F794" s="1">
        <v>0</v>
      </c>
      <c r="G794" s="2">
        <f t="shared" si="10"/>
        <v>13273727.388740001</v>
      </c>
      <c r="H794" s="2">
        <f t="shared" si="11"/>
        <v>0.41000000014901161</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43833</v>
      </c>
      <c r="D795" s="1">
        <f>'PR-RAS'!E802</f>
        <v>1473550.3</v>
      </c>
      <c r="E795" s="1">
        <v>0</v>
      </c>
      <c r="F795" s="1">
        <v>0</v>
      </c>
      <c r="G795" s="2">
        <f t="shared" si="10"/>
        <v>2374801.2784000002</v>
      </c>
      <c r="H795" s="2">
        <f t="shared" si="11"/>
        <v>0.30000000004656613</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22328394</v>
      </c>
      <c r="D796" s="1">
        <f>'PR-RAS'!E803</f>
        <v>30531038.780000001</v>
      </c>
      <c r="E796" s="1">
        <v>0</v>
      </c>
      <c r="F796" s="1">
        <v>0</v>
      </c>
      <c r="G796" s="2">
        <f t="shared" si="10"/>
        <v>66295424.890200004</v>
      </c>
      <c r="H796" s="2">
        <f t="shared" si="11"/>
        <v>0.2199999988079071</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80979024</v>
      </c>
      <c r="D797" s="1">
        <f>'PR-RAS'!E804</f>
        <v>116400992.59999999</v>
      </c>
      <c r="E797" s="1">
        <v>0</v>
      </c>
      <c r="F797" s="1">
        <v>0</v>
      </c>
      <c r="G797" s="2">
        <f t="shared" si="10"/>
        <v>249769683.32320002</v>
      </c>
      <c r="H797" s="2">
        <f t="shared" si="11"/>
        <v>0.40000000596046448</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1055819</v>
      </c>
      <c r="D798" s="1">
        <f>'PR-RAS'!E805</f>
        <v>2561960.96</v>
      </c>
      <c r="E798" s="1">
        <v>0</v>
      </c>
      <c r="F798" s="1">
        <v>0</v>
      </c>
      <c r="G798" s="2">
        <f t="shared" si="10"/>
        <v>4925253.5132400002</v>
      </c>
      <c r="H798" s="2">
        <f t="shared" si="11"/>
        <v>4.0000000037252903E-2</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50675</v>
      </c>
      <c r="D812" s="1">
        <f>'PR-RAS'!E819</f>
        <v>43500</v>
      </c>
      <c r="E812" s="1">
        <v>0</v>
      </c>
      <c r="F812" s="1">
        <v>0</v>
      </c>
      <c r="G812" s="2">
        <f t="shared" si="18"/>
        <v>111654.425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56496663</v>
      </c>
      <c r="D816" s="1">
        <f>'PR-RAS'!E823</f>
        <v>55167155.350000001</v>
      </c>
      <c r="E816" s="1">
        <v>0</v>
      </c>
      <c r="F816" s="1">
        <v>0</v>
      </c>
      <c r="G816" s="2">
        <f t="shared" si="18"/>
        <v>135967243.56549999</v>
      </c>
      <c r="H816" s="2">
        <f t="shared" si="19"/>
        <v>0.35000000149011612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13905084</v>
      </c>
      <c r="D822" s="1">
        <f>'PR-RAS'!E829</f>
        <v>12093589.93</v>
      </c>
      <c r="E822" s="1">
        <v>0</v>
      </c>
      <c r="F822" s="1">
        <v>0</v>
      </c>
      <c r="G822" s="2">
        <f t="shared" si="18"/>
        <v>31273748.629059996</v>
      </c>
      <c r="H822" s="2">
        <f t="shared" si="19"/>
        <v>7.0000000298023224E-2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200000</v>
      </c>
      <c r="D823" s="1">
        <f>'PR-RAS'!E830</f>
        <v>0</v>
      </c>
      <c r="E823" s="1">
        <v>0</v>
      </c>
      <c r="F823" s="1">
        <v>0</v>
      </c>
      <c r="G823" s="2">
        <f t="shared" si="18"/>
        <v>164400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1878875</v>
      </c>
      <c r="D827" s="1">
        <f>'PR-RAS'!E834</f>
        <v>2237391.7200000002</v>
      </c>
      <c r="E827" s="1">
        <v>0</v>
      </c>
      <c r="F827" s="1">
        <v>0</v>
      </c>
      <c r="G827" s="2">
        <f t="shared" si="18"/>
        <v>5248121.8714399999</v>
      </c>
      <c r="H827" s="2">
        <f t="shared" si="19"/>
        <v>0.27999999979510903</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90000</v>
      </c>
      <c r="E833" s="1">
        <v>0</v>
      </c>
      <c r="F833" s="1">
        <v>0</v>
      </c>
      <c r="G833" s="2">
        <f t="shared" si="18"/>
        <v>149760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558879</v>
      </c>
      <c r="D834" s="1">
        <f>'PR-RAS'!E841</f>
        <v>9770451.9199999999</v>
      </c>
      <c r="E834" s="1">
        <v>0</v>
      </c>
      <c r="F834" s="1">
        <v>0</v>
      </c>
      <c r="G834" s="2">
        <f t="shared" si="18"/>
        <v>16743119.105719998</v>
      </c>
      <c r="H834" s="2">
        <f t="shared" si="19"/>
        <v>8.0000000074505806E-2</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750000</v>
      </c>
      <c r="E837" s="1">
        <v>0</v>
      </c>
      <c r="F837" s="1">
        <v>0</v>
      </c>
      <c r="G837" s="2">
        <f t="shared" si="20"/>
        <v>1254000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261901954</v>
      </c>
      <c r="D984" s="6">
        <f>BILANCA!E6</f>
        <v>314643634.18000001</v>
      </c>
      <c r="E984" s="6">
        <v>0</v>
      </c>
      <c r="F984" s="6">
        <v>0</v>
      </c>
      <c r="G984" s="7">
        <f t="shared" ref="G984:G1241" si="22">B984/1000*C984+B984/500*D984</f>
        <v>891189.22236000001</v>
      </c>
      <c r="H984" s="7">
        <f t="shared" si="19"/>
        <v>0.18000000715255737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206877675</v>
      </c>
      <c r="D985" s="1">
        <f>BILANCA!E7</f>
        <v>235374393.91000003</v>
      </c>
      <c r="E985" s="1">
        <v>0</v>
      </c>
      <c r="F985" s="1">
        <v>0</v>
      </c>
      <c r="G985" s="2">
        <f t="shared" si="22"/>
        <v>1355252.9256400003</v>
      </c>
      <c r="H985" s="2">
        <f t="shared" si="19"/>
        <v>8.9999973773956299E-2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1896491</v>
      </c>
      <c r="D986" s="1">
        <f>BILANCA!E8</f>
        <v>2164932.66</v>
      </c>
      <c r="E986" s="1">
        <v>0</v>
      </c>
      <c r="F986" s="1">
        <v>0</v>
      </c>
      <c r="G986" s="2">
        <f t="shared" si="22"/>
        <v>18679.068960000001</v>
      </c>
      <c r="H986" s="2">
        <f t="shared" si="19"/>
        <v>0.33999999985098839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1283404</v>
      </c>
      <c r="D987" s="1">
        <f>BILANCA!E9</f>
        <v>1283404.29</v>
      </c>
      <c r="E987" s="1">
        <v>0</v>
      </c>
      <c r="F987" s="1">
        <v>0</v>
      </c>
      <c r="G987" s="2">
        <f t="shared" si="22"/>
        <v>15400.850320000001</v>
      </c>
      <c r="H987" s="2">
        <f t="shared" si="19"/>
        <v>0.2900000000372529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613087</v>
      </c>
      <c r="D988" s="1">
        <f>BILANCA!E10</f>
        <v>881528.37</v>
      </c>
      <c r="E988" s="1">
        <v>0</v>
      </c>
      <c r="F988" s="1">
        <v>0</v>
      </c>
      <c r="G988" s="2">
        <f t="shared" si="22"/>
        <v>11880.718699999999</v>
      </c>
      <c r="H988" s="2">
        <f t="shared" si="19"/>
        <v>0.36999999999534339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128736331</v>
      </c>
      <c r="D990" s="1">
        <f>BILANCA!E12</f>
        <v>156964608.33000001</v>
      </c>
      <c r="E990" s="1">
        <v>0</v>
      </c>
      <c r="F990" s="1">
        <v>0</v>
      </c>
      <c r="G990" s="2">
        <f t="shared" si="22"/>
        <v>3098658.8336200006</v>
      </c>
      <c r="H990" s="2">
        <f t="shared" si="19"/>
        <v>0.33000001311302185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114751596</v>
      </c>
      <c r="D991" s="1">
        <f>BILANCA!E13</f>
        <v>144067849.18000001</v>
      </c>
      <c r="E991" s="1">
        <v>0</v>
      </c>
      <c r="F991" s="1">
        <v>0</v>
      </c>
      <c r="G991" s="2">
        <f t="shared" si="22"/>
        <v>3223098.3548800005</v>
      </c>
      <c r="H991" s="2">
        <f t="shared" si="19"/>
        <v>0.18000000715255737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137294614</v>
      </c>
      <c r="D993" s="1">
        <f>BILANCA!E15</f>
        <v>168489757.5</v>
      </c>
      <c r="E993" s="1">
        <v>0</v>
      </c>
      <c r="F993" s="1">
        <v>0</v>
      </c>
      <c r="G993" s="2">
        <f t="shared" si="22"/>
        <v>4742741.29</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22543018</v>
      </c>
      <c r="D996" s="1">
        <f>BILANCA!E18</f>
        <v>24421908.32</v>
      </c>
      <c r="E996" s="1">
        <v>0</v>
      </c>
      <c r="F996" s="1">
        <v>0</v>
      </c>
      <c r="G996" s="2">
        <f t="shared" si="22"/>
        <v>928028.85031999997</v>
      </c>
      <c r="H996" s="2">
        <f t="shared" si="19"/>
        <v>0.32000000029802322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9253523</v>
      </c>
      <c r="D997" s="1">
        <f>BILANCA!E19</f>
        <v>8941683.3300000057</v>
      </c>
      <c r="E997" s="1">
        <v>0</v>
      </c>
      <c r="F997" s="1">
        <v>0</v>
      </c>
      <c r="G997" s="2">
        <f t="shared" si="22"/>
        <v>379916.45524000016</v>
      </c>
      <c r="H997" s="2">
        <f t="shared" si="19"/>
        <v>0.33000000566244125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28851546</v>
      </c>
      <c r="D998" s="1">
        <f>BILANCA!E20</f>
        <v>31140817.460000001</v>
      </c>
      <c r="E998" s="1">
        <v>0</v>
      </c>
      <c r="F998" s="1">
        <v>0</v>
      </c>
      <c r="G998" s="2">
        <f t="shared" si="22"/>
        <v>1366997.7138</v>
      </c>
      <c r="H998" s="2">
        <f t="shared" si="19"/>
        <v>0.46000000089406967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2281179</v>
      </c>
      <c r="D999" s="1">
        <f>BILANCA!E21</f>
        <v>2277921.4300000002</v>
      </c>
      <c r="E999" s="1">
        <v>0</v>
      </c>
      <c r="F999" s="1">
        <v>0</v>
      </c>
      <c r="G999" s="2">
        <f t="shared" si="22"/>
        <v>109392.34976000001</v>
      </c>
      <c r="H999" s="2">
        <f t="shared" si="19"/>
        <v>0.43000000016763806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677149</v>
      </c>
      <c r="D1000" s="1">
        <f>BILANCA!E22</f>
        <v>698783.53</v>
      </c>
      <c r="E1000" s="1">
        <v>0</v>
      </c>
      <c r="F1000" s="1">
        <v>0</v>
      </c>
      <c r="G1000" s="2">
        <f t="shared" si="22"/>
        <v>35270.173020000002</v>
      </c>
      <c r="H1000" s="2">
        <f t="shared" si="19"/>
        <v>0.46999999997206032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46654</v>
      </c>
      <c r="D1002" s="1">
        <f>BILANCA!E24</f>
        <v>46654.14</v>
      </c>
      <c r="E1002" s="1">
        <v>0</v>
      </c>
      <c r="F1002" s="1">
        <v>0</v>
      </c>
      <c r="G1002" s="2">
        <f t="shared" si="22"/>
        <v>2659.2833199999995</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28673</v>
      </c>
      <c r="D1004" s="1">
        <f>BILANCA!E26</f>
        <v>26974.31</v>
      </c>
      <c r="E1004" s="1">
        <v>0</v>
      </c>
      <c r="F1004" s="1">
        <v>0</v>
      </c>
      <c r="G1004" s="2">
        <f t="shared" si="22"/>
        <v>1735.0540200000003</v>
      </c>
      <c r="H1004" s="2">
        <f t="shared" si="19"/>
        <v>0.31000000000130967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22631678</v>
      </c>
      <c r="D1006" s="1">
        <f>BILANCA!E28</f>
        <v>25249467.539999999</v>
      </c>
      <c r="E1006" s="1">
        <v>0</v>
      </c>
      <c r="F1006" s="1">
        <v>0</v>
      </c>
      <c r="G1006" s="2">
        <f t="shared" si="22"/>
        <v>1682004.10084</v>
      </c>
      <c r="H1006" s="2">
        <f t="shared" si="19"/>
        <v>0.46000000089406967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211230</v>
      </c>
      <c r="E1007" s="1">
        <v>0</v>
      </c>
      <c r="F1007" s="1">
        <v>0</v>
      </c>
      <c r="G1007" s="2">
        <f t="shared" si="22"/>
        <v>10139.040000000001</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3858120</v>
      </c>
      <c r="D1008" s="1">
        <f>BILANCA!E30</f>
        <v>3755334.39</v>
      </c>
      <c r="E1008" s="1">
        <v>0</v>
      </c>
      <c r="F1008" s="1">
        <v>0</v>
      </c>
      <c r="G1008" s="2">
        <f t="shared" si="22"/>
        <v>284219.71950000001</v>
      </c>
      <c r="H1008" s="2">
        <f t="shared" si="19"/>
        <v>0.39000000013038516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3858120</v>
      </c>
      <c r="D1012" s="1">
        <f>BILANCA!E34</f>
        <v>3544104.39</v>
      </c>
      <c r="E1012" s="1">
        <v>0</v>
      </c>
      <c r="F1012" s="1">
        <v>0</v>
      </c>
      <c r="G1012" s="2">
        <f t="shared" si="22"/>
        <v>317443.53462000005</v>
      </c>
      <c r="H1012" s="2">
        <f t="shared" si="19"/>
        <v>0.39000000013038516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1664956</v>
      </c>
      <c r="D1013" s="1">
        <f>BILANCA!E35</f>
        <v>1844969.9100000001</v>
      </c>
      <c r="E1013" s="1">
        <v>0</v>
      </c>
      <c r="F1013" s="1">
        <v>0</v>
      </c>
      <c r="G1013" s="2">
        <f t="shared" si="22"/>
        <v>160646.87460000001</v>
      </c>
      <c r="H1013" s="2">
        <f t="shared" si="19"/>
        <v>8.9999999850988388E-2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1125072</v>
      </c>
      <c r="D1014" s="1">
        <f>BILANCA!E36</f>
        <v>1305084.58</v>
      </c>
      <c r="E1014" s="1">
        <v>0</v>
      </c>
      <c r="F1014" s="1">
        <v>0</v>
      </c>
      <c r="G1014" s="2">
        <f t="shared" si="22"/>
        <v>115792.47596000001</v>
      </c>
      <c r="H1014" s="2">
        <f t="shared" si="19"/>
        <v>0.41999999992549419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539884</v>
      </c>
      <c r="D1015" s="1">
        <f>BILANCA!E37</f>
        <v>539885.32999999996</v>
      </c>
      <c r="E1015" s="1">
        <v>0</v>
      </c>
      <c r="F1015" s="1">
        <v>0</v>
      </c>
      <c r="G1015" s="2">
        <f t="shared" si="22"/>
        <v>51828.949119999997</v>
      </c>
      <c r="H1015" s="2">
        <f t="shared" si="19"/>
        <v>0.32999999995809048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3066256</v>
      </c>
      <c r="D1023" s="1">
        <f>BILANCA!E45</f>
        <v>1898875.9100000001</v>
      </c>
      <c r="E1023" s="1">
        <v>0</v>
      </c>
      <c r="F1023" s="1">
        <v>0</v>
      </c>
      <c r="G1023" s="2">
        <f t="shared" si="22"/>
        <v>274560.31280000001</v>
      </c>
      <c r="H1023" s="2">
        <f t="shared" si="19"/>
        <v>8.9999999850988388E-2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8460633</v>
      </c>
      <c r="D1025" s="1">
        <f>BILANCA!E47</f>
        <v>8724227.1600000001</v>
      </c>
      <c r="E1025" s="1">
        <v>0</v>
      </c>
      <c r="F1025" s="1">
        <v>0</v>
      </c>
      <c r="G1025" s="2">
        <f t="shared" si="22"/>
        <v>1088181.66744</v>
      </c>
      <c r="H1025" s="2">
        <f t="shared" si="19"/>
        <v>0.16000000014901161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5394377</v>
      </c>
      <c r="D1028" s="1">
        <f>BILANCA!E50</f>
        <v>6825351.25</v>
      </c>
      <c r="E1028" s="1">
        <v>0</v>
      </c>
      <c r="F1028" s="1">
        <v>0</v>
      </c>
      <c r="G1028" s="2">
        <f t="shared" si="22"/>
        <v>857028.5774999999</v>
      </c>
      <c r="H1028" s="2">
        <f t="shared" si="19"/>
        <v>0.25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2520390</v>
      </c>
      <c r="D1032" s="1">
        <f>BILANCA!E54</f>
        <v>2647759.17</v>
      </c>
      <c r="E1032" s="1">
        <v>0</v>
      </c>
      <c r="F1032" s="1">
        <v>0</v>
      </c>
      <c r="G1032" s="2">
        <f t="shared" si="22"/>
        <v>382979.50865999999</v>
      </c>
      <c r="H1032" s="2">
        <f t="shared" si="19"/>
        <v>0.16999999992549419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2520390</v>
      </c>
      <c r="D1033" s="1">
        <f>BILANCA!E55</f>
        <v>2647759.17</v>
      </c>
      <c r="E1033" s="1">
        <v>0</v>
      </c>
      <c r="F1033" s="1">
        <v>0</v>
      </c>
      <c r="G1033" s="2">
        <f t="shared" si="22"/>
        <v>390795.41700000002</v>
      </c>
      <c r="H1033" s="2">
        <f t="shared" si="19"/>
        <v>0.16999999992549419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76244853</v>
      </c>
      <c r="D1034" s="1">
        <f>BILANCA!E56</f>
        <v>76244852.920000002</v>
      </c>
      <c r="E1034" s="1">
        <v>0</v>
      </c>
      <c r="F1034" s="1">
        <v>0</v>
      </c>
      <c r="G1034" s="2">
        <f t="shared" si="22"/>
        <v>11665462.500839999</v>
      </c>
      <c r="H1034" s="2">
        <f t="shared" si="19"/>
        <v>7.9999998211860657E-2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76244853</v>
      </c>
      <c r="D1035" s="1">
        <f>BILANCA!E57</f>
        <v>76244852.920000002</v>
      </c>
      <c r="E1035" s="1">
        <v>0</v>
      </c>
      <c r="F1035" s="1">
        <v>0</v>
      </c>
      <c r="G1035" s="2">
        <f t="shared" si="22"/>
        <v>11894197.05968</v>
      </c>
      <c r="H1035" s="2">
        <f t="shared" si="19"/>
        <v>7.9999998211860657E-2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55024279</v>
      </c>
      <c r="D1046" s="1">
        <f>BILANCA!E68</f>
        <v>79269240.269999996</v>
      </c>
      <c r="E1046" s="1">
        <v>0</v>
      </c>
      <c r="F1046" s="1">
        <v>0</v>
      </c>
      <c r="G1046" s="2">
        <f t="shared" si="22"/>
        <v>13454453.851019999</v>
      </c>
      <c r="H1046" s="2">
        <f t="shared" si="19"/>
        <v>0.26999999582767487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1242519</v>
      </c>
      <c r="D1056" s="1">
        <f>BILANCA!E78</f>
        <v>1153752.43</v>
      </c>
      <c r="E1056" s="1">
        <v>0</v>
      </c>
      <c r="F1056" s="1">
        <v>0</v>
      </c>
      <c r="G1056" s="2">
        <f t="shared" si="22"/>
        <v>259151.74177999998</v>
      </c>
      <c r="H1056" s="2">
        <f t="shared" si="19"/>
        <v>0.42999999993480742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5465</v>
      </c>
      <c r="D1062" s="1">
        <f>BILANCA!E84</f>
        <v>3204.42</v>
      </c>
      <c r="E1062" s="1">
        <v>0</v>
      </c>
      <c r="F1062" s="1">
        <v>0</v>
      </c>
      <c r="G1062" s="2">
        <f t="shared" si="22"/>
        <v>938.03336000000002</v>
      </c>
      <c r="H1062" s="2">
        <f t="shared" si="19"/>
        <v>0.42000000000007276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1237054</v>
      </c>
      <c r="D1064" s="1">
        <f>BILANCA!E86</f>
        <v>1150548.01</v>
      </c>
      <c r="E1064" s="1">
        <v>0</v>
      </c>
      <c r="F1064" s="1">
        <v>0</v>
      </c>
      <c r="G1064" s="2">
        <f t="shared" si="22"/>
        <v>286590.15162000002</v>
      </c>
      <c r="H1064" s="2">
        <f t="shared" si="19"/>
        <v>1.0000000009313226E-2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52787780</v>
      </c>
      <c r="D1124" s="1">
        <f>BILANCA!E146</f>
        <v>76925696.069999993</v>
      </c>
      <c r="E1124" s="1">
        <v>0</v>
      </c>
      <c r="F1124" s="1">
        <v>0</v>
      </c>
      <c r="G1124" s="2">
        <f t="shared" si="22"/>
        <v>29136123.271739997</v>
      </c>
      <c r="H1124" s="2">
        <f t="shared" si="23"/>
        <v>6.9999992847442627E-2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750000</v>
      </c>
      <c r="E1138" s="1">
        <v>0</v>
      </c>
      <c r="F1138" s="1">
        <v>0</v>
      </c>
      <c r="G1138" s="2">
        <f t="shared" si="22"/>
        <v>232500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52787780</v>
      </c>
      <c r="D1139" s="1">
        <f>BILANCA!E161</f>
        <v>76175696.069999993</v>
      </c>
      <c r="E1139" s="1">
        <v>0</v>
      </c>
      <c r="F1139" s="1">
        <v>0</v>
      </c>
      <c r="G1139" s="2">
        <f t="shared" si="22"/>
        <v>32001710.853839997</v>
      </c>
      <c r="H1139" s="2">
        <f t="shared" si="23"/>
        <v>6.9999992847442627E-2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993980</v>
      </c>
      <c r="D1148" s="1">
        <f>BILANCA!E170</f>
        <v>1189791.77</v>
      </c>
      <c r="E1148" s="1">
        <v>0</v>
      </c>
      <c r="F1148" s="1">
        <v>0</v>
      </c>
      <c r="G1148" s="2">
        <f t="shared" si="22"/>
        <v>556637.9841</v>
      </c>
      <c r="H1148" s="2">
        <f t="shared" si="23"/>
        <v>0.22999999998137355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993980</v>
      </c>
      <c r="D1151" s="1">
        <f>BILANCA!E173</f>
        <v>1189791.77</v>
      </c>
      <c r="E1151" s="1">
        <v>0</v>
      </c>
      <c r="F1151" s="1">
        <v>0</v>
      </c>
      <c r="G1151" s="2">
        <f t="shared" si="22"/>
        <v>566758.67472000001</v>
      </c>
      <c r="H1151" s="2">
        <f t="shared" si="23"/>
        <v>0.22999999998137355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261901954</v>
      </c>
      <c r="D1152" s="1">
        <f>BILANCA!E175</f>
        <v>314643634.17999995</v>
      </c>
      <c r="E1152" s="1">
        <v>0</v>
      </c>
      <c r="F1152" s="1">
        <v>0</v>
      </c>
      <c r="G1152" s="2">
        <f t="shared" si="22"/>
        <v>150610978.57883999</v>
      </c>
      <c r="H1152" s="2">
        <f t="shared" si="23"/>
        <v>0.1799999475479126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2167307</v>
      </c>
      <c r="D1153" s="1">
        <f>BILANCA!E176</f>
        <v>2260897.02</v>
      </c>
      <c r="E1153" s="1">
        <v>0</v>
      </c>
      <c r="F1153" s="1">
        <v>0</v>
      </c>
      <c r="G1153" s="2">
        <f t="shared" si="22"/>
        <v>1137147.1768</v>
      </c>
      <c r="H1153" s="2">
        <f t="shared" si="23"/>
        <v>2.0000000018626451E-2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2167307</v>
      </c>
      <c r="D1154" s="1">
        <f>BILANCA!E177</f>
        <v>2094209.55</v>
      </c>
      <c r="E1154" s="1">
        <v>0</v>
      </c>
      <c r="F1154" s="1">
        <v>0</v>
      </c>
      <c r="G1154" s="2">
        <f t="shared" si="22"/>
        <v>1086829.1631</v>
      </c>
      <c r="H1154" s="2">
        <f t="shared" si="23"/>
        <v>0.44999999995343387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993980</v>
      </c>
      <c r="D1156" s="1">
        <f>BILANCA!E179</f>
        <v>1023231.28</v>
      </c>
      <c r="E1156" s="1">
        <v>0</v>
      </c>
      <c r="F1156" s="1">
        <v>0</v>
      </c>
      <c r="G1156" s="2">
        <f t="shared" si="22"/>
        <v>525996.56287999998</v>
      </c>
      <c r="H1156" s="2">
        <f t="shared" si="23"/>
        <v>0.28000000002793968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1173327</v>
      </c>
      <c r="D1165" s="1">
        <f>BILANCA!E188</f>
        <v>1070978.27</v>
      </c>
      <c r="E1165" s="1">
        <v>0</v>
      </c>
      <c r="F1165" s="1">
        <v>0</v>
      </c>
      <c r="G1165" s="2">
        <f t="shared" si="22"/>
        <v>603381.60427999997</v>
      </c>
      <c r="H1165" s="2">
        <f t="shared" si="23"/>
        <v>0.27000000001862645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166687.47</v>
      </c>
      <c r="E1166" s="1">
        <v>0</v>
      </c>
      <c r="F1166" s="1">
        <v>0</v>
      </c>
      <c r="G1166" s="2">
        <f t="shared" si="22"/>
        <v>61007.614020000001</v>
      </c>
      <c r="H1166" s="2">
        <f t="shared" si="23"/>
        <v>0.47000000000116415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259734647</v>
      </c>
      <c r="D1214" s="1">
        <f>BILANCA!E237</f>
        <v>312382737.15999997</v>
      </c>
      <c r="E1214" s="1">
        <v>0</v>
      </c>
      <c r="F1214" s="1">
        <v>0</v>
      </c>
      <c r="G1214" s="2">
        <f t="shared" si="22"/>
        <v>204319528.02491999</v>
      </c>
      <c r="H1214" s="2">
        <f t="shared" si="23"/>
        <v>0.15999996662139893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206637727</v>
      </c>
      <c r="D1215" s="1">
        <f>BILANCA!E238</f>
        <v>235134445.97</v>
      </c>
      <c r="E1215" s="1">
        <v>0</v>
      </c>
      <c r="F1215" s="1">
        <v>0</v>
      </c>
      <c r="G1215" s="2">
        <f t="shared" si="22"/>
        <v>157042335.59408003</v>
      </c>
      <c r="H1215" s="2">
        <f t="shared" si="23"/>
        <v>3.0000001192092896E-2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206637727</v>
      </c>
      <c r="D1216" s="1">
        <f>BILANCA!E239</f>
        <v>235134445.97</v>
      </c>
      <c r="E1216" s="1">
        <v>0</v>
      </c>
      <c r="F1216" s="1">
        <v>0</v>
      </c>
      <c r="G1216" s="2">
        <f t="shared" si="22"/>
        <v>157719242.21302003</v>
      </c>
      <c r="H1216" s="2">
        <f t="shared" si="23"/>
        <v>3.0000001192092896E-2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206637727</v>
      </c>
      <c r="D1217" s="1">
        <f>BILANCA!E240</f>
        <v>235134445.97</v>
      </c>
      <c r="E1217" s="1">
        <v>0</v>
      </c>
      <c r="F1217" s="1">
        <v>0</v>
      </c>
      <c r="G1217" s="2">
        <f t="shared" si="22"/>
        <v>158396148.83196002</v>
      </c>
      <c r="H1217" s="2">
        <f t="shared" si="23"/>
        <v>3.0000001192092896E-2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53096920</v>
      </c>
      <c r="D1222" s="1">
        <f>BILANCA!E245</f>
        <v>76498291.189999998</v>
      </c>
      <c r="E1222" s="1">
        <v>0</v>
      </c>
      <c r="F1222" s="1">
        <v>0</v>
      </c>
      <c r="G1222" s="2">
        <f t="shared" si="22"/>
        <v>49256347.06882</v>
      </c>
      <c r="H1222" s="2">
        <f t="shared" si="23"/>
        <v>0.18999999761581421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86758887</v>
      </c>
      <c r="D1223" s="1">
        <f>BILANCA!E246</f>
        <v>114253206.66</v>
      </c>
      <c r="E1223" s="1">
        <v>0</v>
      </c>
      <c r="F1223" s="1">
        <v>0</v>
      </c>
      <c r="G1223" s="2">
        <f t="shared" si="22"/>
        <v>75663672.076799989</v>
      </c>
      <c r="H1223" s="2">
        <f t="shared" si="23"/>
        <v>0.34000000357627869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86758887</v>
      </c>
      <c r="D1224" s="1">
        <f>BILANCA!E247</f>
        <v>114253206.66</v>
      </c>
      <c r="E1224" s="1">
        <v>0</v>
      </c>
      <c r="F1224" s="1">
        <v>0</v>
      </c>
      <c r="G1224" s="2">
        <f t="shared" si="22"/>
        <v>75978937.377120003</v>
      </c>
      <c r="H1224" s="2">
        <f t="shared" si="23"/>
        <v>0.34000000357627869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33661967</v>
      </c>
      <c r="D1227" s="1">
        <f>BILANCA!E250</f>
        <v>37754915.469999999</v>
      </c>
      <c r="E1227" s="1">
        <v>0</v>
      </c>
      <c r="F1227" s="1">
        <v>0</v>
      </c>
      <c r="G1227" s="2">
        <f t="shared" si="22"/>
        <v>26637918.697359998</v>
      </c>
      <c r="H1227" s="2">
        <f t="shared" si="23"/>
        <v>0.4699999988079071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33613600</v>
      </c>
      <c r="D1229" s="1">
        <f>BILANCA!E252</f>
        <v>37646991.68</v>
      </c>
      <c r="E1229" s="1">
        <v>0</v>
      </c>
      <c r="F1229" s="1">
        <v>0</v>
      </c>
      <c r="G1229" s="2">
        <f t="shared" si="22"/>
        <v>26791265.506559998</v>
      </c>
      <c r="H1229" s="2">
        <f t="shared" si="23"/>
        <v>0.32000000029802322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48367</v>
      </c>
      <c r="D1230" s="1">
        <f>BILANCA!E253</f>
        <v>107923.79</v>
      </c>
      <c r="E1230" s="1">
        <v>0</v>
      </c>
      <c r="F1230" s="1">
        <v>0</v>
      </c>
      <c r="G1230" s="2">
        <f t="shared" si="22"/>
        <v>65261.001259999997</v>
      </c>
      <c r="H1230" s="2">
        <f t="shared" si="23"/>
        <v>0.21000000000640284</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750000</v>
      </c>
      <c r="E1232" s="1">
        <v>0</v>
      </c>
      <c r="F1232" s="1">
        <v>0</v>
      </c>
      <c r="G1232" s="2">
        <f t="shared" si="22"/>
        <v>373500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54248478</v>
      </c>
      <c r="D1236" s="1">
        <f>BILANCA!E259</f>
        <v>49515092.700000003</v>
      </c>
      <c r="E1236" s="1">
        <v>0</v>
      </c>
      <c r="F1236" s="1">
        <v>0</v>
      </c>
      <c r="G1236" s="2">
        <f t="shared" si="22"/>
        <v>38779501.840200007</v>
      </c>
      <c r="H1236" s="2">
        <f t="shared" si="23"/>
        <v>0.29999999701976776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54248478</v>
      </c>
      <c r="D1237" s="1">
        <f>BILANCA!E260</f>
        <v>49515092.700000003</v>
      </c>
      <c r="E1237" s="1">
        <v>0</v>
      </c>
      <c r="F1237" s="1">
        <v>0</v>
      </c>
      <c r="G1237" s="2">
        <f t="shared" si="22"/>
        <v>38932780.503600001</v>
      </c>
      <c r="H1237" s="2">
        <f t="shared" si="23"/>
        <v>0.29999999701976776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52787780</v>
      </c>
      <c r="D1241" s="1">
        <f>BILANCA!E265</f>
        <v>76925696.069999993</v>
      </c>
      <c r="E1241" s="1">
        <v>0</v>
      </c>
      <c r="F1241" s="1">
        <v>0</v>
      </c>
      <c r="G1241" s="2">
        <f t="shared" si="22"/>
        <v>53312906.41212</v>
      </c>
      <c r="H1241" s="2">
        <f t="shared" si="23"/>
        <v>6.9999992847442627E-2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595129</v>
      </c>
      <c r="D1244" s="1">
        <f>BILANCA!E268</f>
        <v>495040.63</v>
      </c>
      <c r="E1244" s="1">
        <v>0</v>
      </c>
      <c r="F1244" s="1">
        <v>0</v>
      </c>
      <c r="G1244" s="2">
        <f t="shared" si="24"/>
        <v>413739.87786000001</v>
      </c>
      <c r="H1244" s="2">
        <f t="shared" si="23"/>
        <v>0.36999999999534339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641925</v>
      </c>
      <c r="D1245" s="1">
        <f>BILANCA!E269</f>
        <v>655507.38</v>
      </c>
      <c r="E1245" s="1">
        <v>0</v>
      </c>
      <c r="F1245" s="1">
        <v>0</v>
      </c>
      <c r="G1245" s="2">
        <f t="shared" si="24"/>
        <v>511670.21712000004</v>
      </c>
      <c r="H1245" s="2">
        <f t="shared" si="23"/>
        <v>0.38000000000465661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750000</v>
      </c>
      <c r="E1260" s="1">
        <v>0</v>
      </c>
      <c r="F1260" s="1">
        <v>0</v>
      </c>
      <c r="G1260" s="2">
        <f t="shared" si="25"/>
        <v>415500.00000000006</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52787780</v>
      </c>
      <c r="D1262" s="1">
        <f>BILANCA!E286</f>
        <v>76175696.069999993</v>
      </c>
      <c r="E1262" s="1">
        <v>0</v>
      </c>
      <c r="F1262" s="1">
        <v>0</v>
      </c>
      <c r="G1262" s="2">
        <f t="shared" si="24"/>
        <v>57233829.027060002</v>
      </c>
      <c r="H1262" s="2">
        <f t="shared" si="23"/>
        <v>6.9999992847442627E-2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2167307</v>
      </c>
      <c r="D1264" s="1">
        <f>BILANCA!E288</f>
        <v>2094209.55</v>
      </c>
      <c r="E1264" s="1">
        <v>0</v>
      </c>
      <c r="F1264" s="1">
        <v>0</v>
      </c>
      <c r="G1264" s="2">
        <f t="shared" si="24"/>
        <v>1785959.0341000003</v>
      </c>
      <c r="H1264" s="2">
        <f t="shared" si="23"/>
        <v>0.44999999995343387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166687.47</v>
      </c>
      <c r="E1266" s="1">
        <v>0</v>
      </c>
      <c r="F1266" s="1">
        <v>0</v>
      </c>
      <c r="G1266" s="2">
        <f t="shared" si="24"/>
        <v>94345.108019999985</v>
      </c>
      <c r="H1266" s="2">
        <f t="shared" si="23"/>
        <v>0.47000000000116415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572733</v>
      </c>
      <c r="D1274" s="1">
        <f>BILANCA!E298</f>
        <v>572733.22</v>
      </c>
      <c r="E1274" s="1">
        <v>0</v>
      </c>
      <c r="F1274" s="1">
        <v>0</v>
      </c>
      <c r="G1274" s="2">
        <f t="shared" si="24"/>
        <v>499996.03703999997</v>
      </c>
      <c r="H1274" s="2">
        <f t="shared" si="23"/>
        <v>0.21999999997206032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595129</v>
      </c>
      <c r="D1278" s="1">
        <f>BILANCA!E302</f>
        <v>495040.63</v>
      </c>
      <c r="E1278" s="1">
        <v>0</v>
      </c>
      <c r="F1278" s="1">
        <v>0</v>
      </c>
      <c r="G1278" s="2">
        <f t="shared" si="24"/>
        <v>467637.02669999999</v>
      </c>
      <c r="H1278" s="2">
        <f t="shared" si="23"/>
        <v>0.36999999999534339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725548512</v>
      </c>
      <c r="D1401" s="1">
        <f>'RAS-funkcijski'!E107</f>
        <v>1410910122.2</v>
      </c>
      <c r="E1401" s="1">
        <v>0</v>
      </c>
      <c r="F1401" s="1">
        <v>0</v>
      </c>
      <c r="G1401" s="2">
        <f t="shared" si="24"/>
        <v>365378981.90920001</v>
      </c>
      <c r="H1401" s="2">
        <f t="shared" si="27"/>
        <v>0.20000004768371582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725548512</v>
      </c>
      <c r="D1403" s="1">
        <f>'RAS-funkcijski'!E109</f>
        <v>1410910122.2</v>
      </c>
      <c r="E1403" s="1">
        <v>0</v>
      </c>
      <c r="F1403" s="1">
        <v>0</v>
      </c>
      <c r="G1403" s="2">
        <f t="shared" si="24"/>
        <v>372473719.42199999</v>
      </c>
      <c r="H1403" s="2">
        <f t="shared" si="27"/>
        <v>0.20000004768371582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725548512</v>
      </c>
      <c r="D1435" s="13">
        <f>'RAS-funkcijski'!E141</f>
        <v>1410910122.2</v>
      </c>
      <c r="E1435" s="13">
        <v>0</v>
      </c>
      <c r="F1435" s="13">
        <v>0</v>
      </c>
      <c r="G1435" s="14">
        <f t="shared" si="24"/>
        <v>485989519.62680006</v>
      </c>
      <c r="H1435" s="14">
        <f t="shared" si="27"/>
        <v>0.20000004768371582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31024003</v>
      </c>
      <c r="D1436" s="6">
        <f>'P-VRIO'!E5</f>
        <v>96139.62</v>
      </c>
      <c r="E1436" s="6">
        <v>0</v>
      </c>
      <c r="F1436" s="6">
        <v>0</v>
      </c>
      <c r="G1436" s="7">
        <f t="shared" si="24"/>
        <v>31216.28224</v>
      </c>
      <c r="H1436" s="7">
        <f t="shared" si="27"/>
        <v>0.38000000000465661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59557.26</v>
      </c>
      <c r="E1437" s="1">
        <v>0</v>
      </c>
      <c r="F1437" s="1">
        <v>0</v>
      </c>
      <c r="G1437" s="2">
        <f t="shared" si="24"/>
        <v>238.22904000000003</v>
      </c>
      <c r="H1437" s="2">
        <f t="shared" si="27"/>
        <v>0.26000000000203727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59557.26</v>
      </c>
      <c r="E1445" s="1">
        <v>0</v>
      </c>
      <c r="F1445" s="1">
        <v>0</v>
      </c>
      <c r="G1445" s="2">
        <f t="shared" si="24"/>
        <v>1191.1452000000002</v>
      </c>
      <c r="H1445" s="2">
        <f t="shared" si="27"/>
        <v>0.26000000000203727</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59557.26</v>
      </c>
      <c r="E1451" s="1">
        <v>0</v>
      </c>
      <c r="F1451" s="1">
        <v>0</v>
      </c>
      <c r="G1451" s="2">
        <f t="shared" si="24"/>
        <v>1905.8323200000002</v>
      </c>
      <c r="H1451" s="2">
        <f t="shared" si="27"/>
        <v>0.26000000000203727</v>
      </c>
      <c r="I1451" s="10">
        <f t="shared" si="29"/>
        <v>495.51640320388276</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31024003</v>
      </c>
      <c r="D1453" s="1">
        <f>'P-VRIO'!E22</f>
        <v>36582.36</v>
      </c>
      <c r="E1453" s="1">
        <v>0</v>
      </c>
      <c r="F1453" s="1">
        <v>0</v>
      </c>
      <c r="G1453" s="2">
        <f t="shared" si="24"/>
        <v>559749.01896000002</v>
      </c>
      <c r="H1453" s="2">
        <f t="shared" si="27"/>
        <v>0.36000000000058208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31024003</v>
      </c>
      <c r="D1454" s="1">
        <f>'P-VRIO'!E23</f>
        <v>36582.36</v>
      </c>
      <c r="E1454" s="1">
        <v>0</v>
      </c>
      <c r="F1454" s="1">
        <v>0</v>
      </c>
      <c r="G1454" s="2">
        <f t="shared" si="24"/>
        <v>590846.18668000004</v>
      </c>
      <c r="H1454" s="2">
        <f t="shared" si="27"/>
        <v>0.36000000000058208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31024003</v>
      </c>
      <c r="D1456" s="1">
        <f>'P-VRIO'!E25</f>
        <v>36582.36</v>
      </c>
      <c r="E1456" s="1">
        <v>0</v>
      </c>
      <c r="F1456" s="1">
        <v>0</v>
      </c>
      <c r="G1456" s="2">
        <f t="shared" si="24"/>
        <v>653040.5221200001</v>
      </c>
      <c r="H1456" s="2">
        <f t="shared" si="27"/>
        <v>0.36000000000058208</v>
      </c>
      <c r="I1456" s="10">
        <f t="shared" si="30"/>
        <v>235094.58796358015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2167307.86</v>
      </c>
      <c r="D1480" s="6"/>
      <c r="E1480" s="6">
        <v>0</v>
      </c>
      <c r="F1480" s="6">
        <v>0</v>
      </c>
      <c r="G1480" s="7">
        <f t="shared" ref="G1480:G1580" si="34">B1480/1000*C1480</f>
        <v>2167.3078599999999</v>
      </c>
      <c r="H1480" s="7">
        <f t="shared" ref="H1480:H1580" si="35">ABS(C1480-ROUND(C1480,0))</f>
        <v>0.14000000013038516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212346636.36000001</v>
      </c>
      <c r="D1481" s="1">
        <v>0</v>
      </c>
      <c r="E1481" s="1">
        <v>0</v>
      </c>
      <c r="F1481" s="1">
        <v>0</v>
      </c>
      <c r="G1481" s="2">
        <f t="shared" si="34"/>
        <v>424693.27272000007</v>
      </c>
      <c r="H1481" s="2">
        <f t="shared" si="35"/>
        <v>0.36000001430511475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364166.61</v>
      </c>
      <c r="D1482" s="1">
        <v>0</v>
      </c>
      <c r="E1482" s="1">
        <v>0</v>
      </c>
      <c r="F1482" s="1">
        <v>0</v>
      </c>
      <c r="G1482" s="2">
        <f t="shared" si="34"/>
        <v>1092.49983</v>
      </c>
      <c r="H1482" s="2">
        <f t="shared" si="35"/>
        <v>0.39000000001396984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207861736.84</v>
      </c>
      <c r="D1483" s="1">
        <v>0</v>
      </c>
      <c r="E1483" s="1">
        <v>0</v>
      </c>
      <c r="F1483" s="1">
        <v>0</v>
      </c>
      <c r="G1483" s="2">
        <f t="shared" si="34"/>
        <v>831446.94735999999</v>
      </c>
      <c r="H1483" s="2">
        <f t="shared" si="35"/>
        <v>0.15999999642372131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61871186.549999997</v>
      </c>
      <c r="D1484" s="1">
        <v>0</v>
      </c>
      <c r="E1484" s="1">
        <v>0</v>
      </c>
      <c r="F1484" s="1">
        <v>0</v>
      </c>
      <c r="G1484" s="2">
        <f t="shared" si="34"/>
        <v>309355.93274999998</v>
      </c>
      <c r="H1484" s="2">
        <f t="shared" si="35"/>
        <v>0.45000000298023224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60483004.350000001</v>
      </c>
      <c r="D1485" s="1">
        <v>0</v>
      </c>
      <c r="E1485" s="1">
        <v>0</v>
      </c>
      <c r="F1485" s="1">
        <v>0</v>
      </c>
      <c r="G1485" s="2">
        <f t="shared" si="34"/>
        <v>362898.02610000002</v>
      </c>
      <c r="H1485" s="2">
        <f t="shared" si="35"/>
        <v>0.35000000149011612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2729.06</v>
      </c>
      <c r="D1486" s="1">
        <v>0</v>
      </c>
      <c r="E1486" s="1">
        <v>0</v>
      </c>
      <c r="F1486" s="1">
        <v>0</v>
      </c>
      <c r="G1486" s="2">
        <f t="shared" si="34"/>
        <v>19.10342</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26081523.780000001</v>
      </c>
      <c r="D1487" s="1">
        <v>0</v>
      </c>
      <c r="E1487" s="1">
        <v>0</v>
      </c>
      <c r="F1487" s="1">
        <v>0</v>
      </c>
      <c r="G1487" s="2">
        <f t="shared" si="34"/>
        <v>208652.19024000003</v>
      </c>
      <c r="H1487" s="2">
        <f t="shared" si="35"/>
        <v>0.2199999988079071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6186.6</v>
      </c>
      <c r="D1488" s="1">
        <v>0</v>
      </c>
      <c r="E1488" s="1">
        <v>0</v>
      </c>
      <c r="F1488" s="1">
        <v>0</v>
      </c>
      <c r="G1488" s="2">
        <f>B1488/1000*C1488</f>
        <v>55.679400000000001</v>
      </c>
      <c r="H1488" s="2">
        <f>ABS(C1488-ROUND(C1488,0))</f>
        <v>0.3999999999996362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55323263.039999999</v>
      </c>
      <c r="D1489" s="1">
        <v>0</v>
      </c>
      <c r="E1489" s="1">
        <v>0</v>
      </c>
      <c r="F1489" s="1">
        <v>0</v>
      </c>
      <c r="G1489" s="2">
        <f t="shared" si="34"/>
        <v>553232.63040000002</v>
      </c>
      <c r="H1489" s="2">
        <f t="shared" si="35"/>
        <v>3.9999999105930328E-2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750000</v>
      </c>
      <c r="D1490" s="1">
        <v>0</v>
      </c>
      <c r="E1490" s="1">
        <v>0</v>
      </c>
      <c r="F1490" s="1">
        <v>0</v>
      </c>
      <c r="G1490" s="2">
        <f t="shared" si="34"/>
        <v>8250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3343843.46</v>
      </c>
      <c r="D1491" s="1">
        <v>0</v>
      </c>
      <c r="E1491" s="1">
        <v>0</v>
      </c>
      <c r="F1491" s="1">
        <v>0</v>
      </c>
      <c r="G1491" s="2">
        <f t="shared" si="34"/>
        <v>40126.121520000001</v>
      </c>
      <c r="H1491" s="2">
        <f t="shared" si="35"/>
        <v>0.4599999999627471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4120732.91</v>
      </c>
      <c r="D1492" s="1">
        <v>0</v>
      </c>
      <c r="E1492" s="1">
        <v>0</v>
      </c>
      <c r="F1492" s="1">
        <v>0</v>
      </c>
      <c r="G1492" s="2">
        <f t="shared" si="34"/>
        <v>53569.527829999999</v>
      </c>
      <c r="H1492" s="2">
        <f t="shared" si="35"/>
        <v>8.9999999850988388E-2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212253047.19999996</v>
      </c>
      <c r="D1499" s="1">
        <v>0</v>
      </c>
      <c r="E1499" s="1">
        <v>0</v>
      </c>
      <c r="F1499" s="1">
        <v>0</v>
      </c>
      <c r="G1499" s="2">
        <f t="shared" si="34"/>
        <v>4245060.9439999992</v>
      </c>
      <c r="H1499" s="2">
        <f t="shared" si="35"/>
        <v>0.19999995827674866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464255.14</v>
      </c>
      <c r="D1500" s="1">
        <v>0</v>
      </c>
      <c r="E1500" s="1">
        <v>0</v>
      </c>
      <c r="F1500" s="1">
        <v>0</v>
      </c>
      <c r="G1500" s="2">
        <f t="shared" si="34"/>
        <v>9749.3579400000017</v>
      </c>
      <c r="H1500" s="2">
        <f t="shared" si="35"/>
        <v>0.14000000001396984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207834746.61999997</v>
      </c>
      <c r="D1501" s="1">
        <v>0</v>
      </c>
      <c r="E1501" s="1">
        <v>0</v>
      </c>
      <c r="F1501" s="1">
        <v>0</v>
      </c>
      <c r="G1501" s="2">
        <f t="shared" si="34"/>
        <v>4572364.4256399991</v>
      </c>
      <c r="H1501" s="2">
        <f t="shared" si="35"/>
        <v>0.38000002503395081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61871186.549999997</v>
      </c>
      <c r="D1502" s="1">
        <v>0</v>
      </c>
      <c r="E1502" s="1">
        <v>0</v>
      </c>
      <c r="F1502" s="1">
        <v>0</v>
      </c>
      <c r="G1502" s="2">
        <f t="shared" si="34"/>
        <v>1423037.2906499999</v>
      </c>
      <c r="H1502" s="2">
        <f t="shared" si="35"/>
        <v>0.45000000298023224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60453753.439999998</v>
      </c>
      <c r="D1503" s="1">
        <v>0</v>
      </c>
      <c r="E1503" s="1">
        <v>0</v>
      </c>
      <c r="F1503" s="1">
        <v>0</v>
      </c>
      <c r="G1503" s="2">
        <f t="shared" si="34"/>
        <v>1450890.08256</v>
      </c>
      <c r="H1503" s="2">
        <f t="shared" si="35"/>
        <v>0.43999999761581421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2729.06</v>
      </c>
      <c r="D1504" s="1">
        <v>0</v>
      </c>
      <c r="E1504" s="1">
        <v>0</v>
      </c>
      <c r="F1504" s="1">
        <v>0</v>
      </c>
      <c r="G1504" s="2">
        <f t="shared" si="34"/>
        <v>68.226500000000001</v>
      </c>
      <c r="H1504" s="2">
        <f t="shared" si="35"/>
        <v>5.999999999994543E-2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26081523.780000001</v>
      </c>
      <c r="D1505" s="1">
        <v>0</v>
      </c>
      <c r="E1505" s="1">
        <v>0</v>
      </c>
      <c r="F1505" s="1">
        <v>0</v>
      </c>
      <c r="G1505" s="2">
        <f t="shared" si="34"/>
        <v>678119.61828000005</v>
      </c>
      <c r="H1505" s="2">
        <f t="shared" si="35"/>
        <v>0.2199999988079071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6186.6</v>
      </c>
      <c r="D1506" s="1">
        <v>0</v>
      </c>
      <c r="E1506" s="1">
        <v>0</v>
      </c>
      <c r="F1506" s="1">
        <v>0</v>
      </c>
      <c r="G1506" s="2">
        <f>B1506/1000*C1506</f>
        <v>167.03820000000002</v>
      </c>
      <c r="H1506" s="2">
        <f>ABS(C1506-ROUND(C1506,0))</f>
        <v>0.3999999999996362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55323263.039999999</v>
      </c>
      <c r="D1507" s="1">
        <v>0</v>
      </c>
      <c r="E1507" s="1">
        <v>0</v>
      </c>
      <c r="F1507" s="1">
        <v>0</v>
      </c>
      <c r="G1507" s="2">
        <f t="shared" si="34"/>
        <v>1549051.36512</v>
      </c>
      <c r="H1507" s="2">
        <f t="shared" si="35"/>
        <v>3.9999999105930328E-2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750000</v>
      </c>
      <c r="D1508" s="1">
        <v>0</v>
      </c>
      <c r="E1508" s="1">
        <v>0</v>
      </c>
      <c r="F1508" s="1">
        <v>0</v>
      </c>
      <c r="G1508" s="2">
        <f t="shared" si="34"/>
        <v>21750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3346104.15</v>
      </c>
      <c r="D1509" s="1">
        <v>0</v>
      </c>
      <c r="E1509" s="1">
        <v>0</v>
      </c>
      <c r="F1509" s="1">
        <v>0</v>
      </c>
      <c r="G1509" s="2">
        <f t="shared" si="34"/>
        <v>100383.12449999999</v>
      </c>
      <c r="H1509" s="2">
        <f t="shared" si="35"/>
        <v>0.14999999990686774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3954045.44</v>
      </c>
      <c r="D1510" s="1">
        <v>0</v>
      </c>
      <c r="E1510" s="1">
        <v>0</v>
      </c>
      <c r="F1510" s="1">
        <v>0</v>
      </c>
      <c r="G1510" s="2">
        <f t="shared" si="34"/>
        <v>122575.40863999999</v>
      </c>
      <c r="H1510" s="2">
        <f t="shared" si="35"/>
        <v>0.43999999994412065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2260897.0200000703</v>
      </c>
      <c r="D1517" s="1">
        <v>0</v>
      </c>
      <c r="E1517" s="1">
        <v>0</v>
      </c>
      <c r="F1517" s="1">
        <v>0</v>
      </c>
      <c r="G1517" s="2">
        <f t="shared" si="34"/>
        <v>85914.086760002669</v>
      </c>
      <c r="H1517" s="2">
        <f t="shared" si="35"/>
        <v>2.0000070333480835E-2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2260897.02</v>
      </c>
      <c r="D1576" s="1">
        <v>0</v>
      </c>
      <c r="E1576" s="1">
        <v>0</v>
      </c>
      <c r="F1576" s="1">
        <v>0</v>
      </c>
      <c r="G1576" s="2">
        <f t="shared" si="34"/>
        <v>219307.01094000001</v>
      </c>
      <c r="H1576" s="2">
        <f t="shared" si="35"/>
        <v>2.0000000018626451E-2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495040.63</v>
      </c>
      <c r="D1577" s="1">
        <v>0</v>
      </c>
      <c r="E1577" s="1">
        <v>0</v>
      </c>
      <c r="F1577" s="1">
        <v>0</v>
      </c>
      <c r="G1577" s="2">
        <f t="shared" si="34"/>
        <v>48513.981740000003</v>
      </c>
      <c r="H1577" s="2">
        <f t="shared" si="35"/>
        <v>0.36999999999534339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1599168.92</v>
      </c>
      <c r="D1578" s="1">
        <v>0</v>
      </c>
      <c r="E1578" s="1">
        <v>0</v>
      </c>
      <c r="F1578" s="1">
        <v>0</v>
      </c>
      <c r="G1578" s="2">
        <f t="shared" si="34"/>
        <v>158317.72308</v>
      </c>
      <c r="H1578" s="2">
        <f t="shared" si="35"/>
        <v>8.0000000074505806E-2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166687.47</v>
      </c>
      <c r="D1579" s="1">
        <v>0</v>
      </c>
      <c r="E1579" s="1">
        <v>0</v>
      </c>
      <c r="F1579" s="1">
        <v>0</v>
      </c>
      <c r="G1579" s="2">
        <f t="shared" si="34"/>
        <v>16668.746999999999</v>
      </c>
      <c r="H1579" s="2">
        <f t="shared" si="35"/>
        <v>0.47000000000116415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756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744730418</v>
      </c>
      <c r="I16" s="172">
        <f>'PR-RAS'!E6</f>
        <v>1434371050.45</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717218694</v>
      </c>
      <c r="I17" s="172">
        <f>'PR-RAS'!E151</f>
        <v>1406876730.53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53096920</v>
      </c>
      <c r="I18" s="172">
        <f>'PR-RAS'!E645</f>
        <v>76498291.189999998</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206877675</v>
      </c>
      <c r="I20" s="175">
        <f>BILANCA!E7</f>
        <v>235374393.91000003</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55024279</v>
      </c>
      <c r="I21" s="177">
        <f>BILANCA!E68</f>
        <v>79269240.269999996</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2167307</v>
      </c>
      <c r="I22" s="177">
        <f>BILANCA!E176</f>
        <v>2260897.02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259734647</v>
      </c>
      <c r="I23" s="179">
        <f>BILANCA!E237</f>
        <v>312382737.15999997</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725548512</v>
      </c>
      <c r="I28" s="181">
        <f>'RAS-funkcijski'!E141</f>
        <v>1410910122.2</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31024003</v>
      </c>
      <c r="I29" s="175">
        <f>'P-VRIO'!E5</f>
        <v>96139.62</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31024003</v>
      </c>
      <c r="I30" s="177">
        <f>'P-VRIO'!E22</f>
        <v>36582.36</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2167307.86</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2260897.0200000703</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2260897.02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D639" sqref="D63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744730418</v>
      </c>
      <c r="E6" s="53">
        <f>E7+E44+E50+E82+E106+E124+E133+E139</f>
        <v>1434371050.45</v>
      </c>
      <c r="F6" s="54">
        <f t="shared" ref="F6:F131" si="0">IF(D6&lt;&gt;0,IF(E6/D6&gt;=100,"&gt;&gt;100",E6/D6*100),"-")</f>
        <v>192.60272117017249</v>
      </c>
    </row>
    <row r="7" spans="1:25" ht="12.75" customHeight="1" x14ac:dyDescent="0.2">
      <c r="A7" s="55">
        <v>61</v>
      </c>
      <c r="B7" s="307" t="s">
        <v>57</v>
      </c>
      <c r="C7" s="52" t="s">
        <v>58</v>
      </c>
      <c r="D7" s="53">
        <f t="shared" ref="D7:E7" si="1">D8+D17+D23+D29+D37+D40</f>
        <v>64364524</v>
      </c>
      <c r="E7" s="53">
        <f t="shared" si="1"/>
        <v>86133823.329999998</v>
      </c>
      <c r="F7" s="54">
        <f t="shared" si="0"/>
        <v>133.82189127973666</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64364524</v>
      </c>
      <c r="E29" s="53">
        <f t="shared" si="5"/>
        <v>86133823.329999998</v>
      </c>
      <c r="F29" s="54">
        <f t="shared" si="0"/>
        <v>133.82189127973666</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v>64364524</v>
      </c>
      <c r="E36" s="244">
        <v>86133823.329999998</v>
      </c>
      <c r="F36" s="54">
        <f t="shared" si="0"/>
        <v>133.82189127973666</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224670422</v>
      </c>
      <c r="E50" s="53">
        <f>E51+E54+E59+E62+E65+E68+E71+E74+E77</f>
        <v>877455788.13999999</v>
      </c>
      <c r="F50" s="54">
        <f t="shared" si="0"/>
        <v>390.55242800941545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224670422</v>
      </c>
      <c r="E54" s="53">
        <f t="shared" si="11"/>
        <v>876705788.13999999</v>
      </c>
      <c r="F54" s="54">
        <f t="shared" si="0"/>
        <v>390.21860569612494</v>
      </c>
    </row>
    <row r="55" spans="1:6" ht="12.75" customHeight="1" x14ac:dyDescent="0.2">
      <c r="A55" s="55">
        <v>6321</v>
      </c>
      <c r="B55" s="88" t="s">
        <v>153</v>
      </c>
      <c r="C55" s="52" t="s">
        <v>154</v>
      </c>
      <c r="D55" s="244">
        <v>367749</v>
      </c>
      <c r="E55" s="244">
        <v>720617.11</v>
      </c>
      <c r="F55" s="54">
        <f t="shared" si="0"/>
        <v>195.95351992799436</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38697391</v>
      </c>
      <c r="E57" s="244">
        <v>27937564.760000002</v>
      </c>
      <c r="F57" s="54">
        <f t="shared" si="0"/>
        <v>72.194956915829295</v>
      </c>
    </row>
    <row r="58" spans="1:6" ht="12.75" customHeight="1" x14ac:dyDescent="0.2">
      <c r="A58" s="55">
        <v>6324</v>
      </c>
      <c r="B58" s="88" t="s">
        <v>159</v>
      </c>
      <c r="C58" s="52" t="s">
        <v>160</v>
      </c>
      <c r="D58" s="244">
        <v>185605282</v>
      </c>
      <c r="E58" s="244">
        <v>848047606.26999998</v>
      </c>
      <c r="F58" s="54">
        <f t="shared" si="0"/>
        <v>456.90919845158282</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750000</v>
      </c>
      <c r="F71" s="54" t="str">
        <f t="shared" si="0"/>
        <v>-</v>
      </c>
    </row>
    <row r="72" spans="1:6" ht="12.75" customHeight="1" x14ac:dyDescent="0.2">
      <c r="A72" s="55" t="s">
        <v>187</v>
      </c>
      <c r="B72" s="87" t="s">
        <v>188</v>
      </c>
      <c r="C72" s="56" t="s">
        <v>187</v>
      </c>
      <c r="D72" s="244"/>
      <c r="E72" s="244">
        <v>750000</v>
      </c>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43063513</v>
      </c>
      <c r="E82" s="53">
        <f t="shared" si="19"/>
        <v>42284303.240000002</v>
      </c>
      <c r="F82" s="54">
        <f t="shared" si="0"/>
        <v>98.190556910672854</v>
      </c>
    </row>
    <row r="83" spans="1:6" ht="12.75" customHeight="1" x14ac:dyDescent="0.2">
      <c r="A83" s="55">
        <v>641</v>
      </c>
      <c r="B83" s="87" t="s">
        <v>209</v>
      </c>
      <c r="C83" s="52" t="s">
        <v>210</v>
      </c>
      <c r="D83" s="53">
        <f t="shared" ref="D83:E83" si="20">SUM(D84:D90)</f>
        <v>2761076</v>
      </c>
      <c r="E83" s="53">
        <f t="shared" si="20"/>
        <v>3578860.36</v>
      </c>
      <c r="F83" s="54">
        <f t="shared" si="0"/>
        <v>129.61832126315974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v>2761076</v>
      </c>
      <c r="E89" s="244">
        <v>3578860.36</v>
      </c>
      <c r="F89" s="54">
        <f t="shared" si="0"/>
        <v>129.61832126315974</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40302437</v>
      </c>
      <c r="E91" s="53">
        <f t="shared" si="21"/>
        <v>38705442.880000003</v>
      </c>
      <c r="F91" s="54">
        <f t="shared" si="0"/>
        <v>96.037475053927892</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v>40302437</v>
      </c>
      <c r="E94" s="244">
        <v>38705442.880000003</v>
      </c>
      <c r="F94" s="54">
        <f t="shared" si="0"/>
        <v>96.037475053927892</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33000</v>
      </c>
      <c r="E106" s="53">
        <f t="shared" si="23"/>
        <v>24000</v>
      </c>
      <c r="F106" s="54">
        <f t="shared" si="0"/>
        <v>72.727272727272734</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33000</v>
      </c>
      <c r="E112" s="53">
        <f t="shared" si="25"/>
        <v>24000</v>
      </c>
      <c r="F112" s="54">
        <f t="shared" si="0"/>
        <v>72.727272727272734</v>
      </c>
    </row>
    <row r="113" spans="1:6" ht="12.75" customHeight="1" x14ac:dyDescent="0.2">
      <c r="A113" s="55">
        <v>6521</v>
      </c>
      <c r="B113" s="87" t="s">
        <v>269</v>
      </c>
      <c r="C113" s="52" t="s">
        <v>270</v>
      </c>
      <c r="D113" s="244">
        <v>33000</v>
      </c>
      <c r="E113" s="244">
        <v>24000</v>
      </c>
      <c r="F113" s="54">
        <f t="shared" si="0"/>
        <v>72.727272727272734</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412598959</v>
      </c>
      <c r="E133" s="53">
        <f t="shared" si="30"/>
        <v>428473135.74000001</v>
      </c>
      <c r="F133" s="54">
        <f t="shared" ref="F133:F223" si="31">IF(D133&lt;&gt;0,IF(E133/D133&gt;=100,"&gt;&gt;100",E133/D133*100),"-")</f>
        <v>103.84736228575895</v>
      </c>
    </row>
    <row r="134" spans="1:6" ht="24" x14ac:dyDescent="0.2">
      <c r="A134" s="55">
        <v>671</v>
      </c>
      <c r="B134" s="234" t="s">
        <v>311</v>
      </c>
      <c r="C134" s="52" t="s">
        <v>312</v>
      </c>
      <c r="D134" s="53">
        <f t="shared" ref="D134:E134" si="32">SUM(D135:D137)</f>
        <v>412598959</v>
      </c>
      <c r="E134" s="53">
        <f t="shared" si="32"/>
        <v>428473135.74000001</v>
      </c>
      <c r="F134" s="54">
        <f t="shared" si="31"/>
        <v>103.84736228575895</v>
      </c>
    </row>
    <row r="135" spans="1:6" ht="12.75" customHeight="1" x14ac:dyDescent="0.2">
      <c r="A135" s="55">
        <v>6711</v>
      </c>
      <c r="B135" s="87" t="s">
        <v>313</v>
      </c>
      <c r="C135" s="52" t="s">
        <v>314</v>
      </c>
      <c r="D135" s="244">
        <v>406804451</v>
      </c>
      <c r="E135" s="244">
        <v>425226081.17000002</v>
      </c>
      <c r="F135" s="54">
        <f t="shared" si="31"/>
        <v>104.52837478172037</v>
      </c>
    </row>
    <row r="136" spans="1:6" ht="24" x14ac:dyDescent="0.2">
      <c r="A136" s="55">
        <v>6712</v>
      </c>
      <c r="B136" s="234" t="s">
        <v>315</v>
      </c>
      <c r="C136" s="52" t="s">
        <v>316</v>
      </c>
      <c r="D136" s="244">
        <v>5794508</v>
      </c>
      <c r="E136" s="244">
        <v>3247054.57</v>
      </c>
      <c r="F136" s="54">
        <f t="shared" si="31"/>
        <v>56.036760498044003</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717218694</v>
      </c>
      <c r="E151" s="53">
        <f t="shared" si="35"/>
        <v>1406876730.53</v>
      </c>
      <c r="F151" s="54">
        <f t="shared" si="31"/>
        <v>196.15728679403327</v>
      </c>
    </row>
    <row r="152" spans="1:6" ht="12.75" customHeight="1" x14ac:dyDescent="0.2">
      <c r="A152" s="55">
        <v>31</v>
      </c>
      <c r="B152" s="87" t="s">
        <v>346</v>
      </c>
      <c r="C152" s="52" t="s">
        <v>347</v>
      </c>
      <c r="D152" s="53">
        <f t="shared" ref="D152:E152" si="36">D153+D158+D159</f>
        <v>58043342</v>
      </c>
      <c r="E152" s="53">
        <f t="shared" si="36"/>
        <v>62416095.579999998</v>
      </c>
      <c r="F152" s="54">
        <f t="shared" si="31"/>
        <v>107.53360063243773</v>
      </c>
    </row>
    <row r="153" spans="1:6" ht="12.75" customHeight="1" x14ac:dyDescent="0.2">
      <c r="A153" s="55">
        <v>311</v>
      </c>
      <c r="B153" s="87" t="s">
        <v>348</v>
      </c>
      <c r="C153" s="52" t="s">
        <v>349</v>
      </c>
      <c r="D153" s="53">
        <f t="shared" ref="D153:E153" si="37">SUM(D154:D157)</f>
        <v>48474295</v>
      </c>
      <c r="E153" s="53">
        <f t="shared" si="37"/>
        <v>51973438.719999999</v>
      </c>
      <c r="F153" s="54">
        <f t="shared" si="31"/>
        <v>107.21855515381915</v>
      </c>
    </row>
    <row r="154" spans="1:6" ht="12.75" customHeight="1" x14ac:dyDescent="0.2">
      <c r="A154" s="55">
        <v>3111</v>
      </c>
      <c r="B154" s="87" t="s">
        <v>350</v>
      </c>
      <c r="C154" s="52" t="s">
        <v>351</v>
      </c>
      <c r="D154" s="244">
        <v>47532413</v>
      </c>
      <c r="E154" s="244">
        <v>50600076.619999997</v>
      </c>
      <c r="F154" s="54">
        <f t="shared" si="31"/>
        <v>106.45383523870331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941882</v>
      </c>
      <c r="E156" s="244">
        <v>1373362.1</v>
      </c>
      <c r="F156" s="54">
        <f t="shared" si="31"/>
        <v>145.81041998891581</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1619256</v>
      </c>
      <c r="E158" s="244">
        <v>1911885.82</v>
      </c>
      <c r="F158" s="54">
        <f t="shared" si="31"/>
        <v>118.07186880888507</v>
      </c>
    </row>
    <row r="159" spans="1:6" ht="12.75" customHeight="1" x14ac:dyDescent="0.2">
      <c r="A159" s="55">
        <v>313</v>
      </c>
      <c r="B159" s="87" t="s">
        <v>360</v>
      </c>
      <c r="C159" s="52" t="s">
        <v>361</v>
      </c>
      <c r="D159" s="53">
        <f t="shared" ref="D159:E159" si="38">SUM(D160:D162)</f>
        <v>7949791</v>
      </c>
      <c r="E159" s="53">
        <f t="shared" si="38"/>
        <v>8530771.0399999991</v>
      </c>
      <c r="F159" s="54">
        <f t="shared" si="31"/>
        <v>107.30811715679064</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7949791</v>
      </c>
      <c r="E161" s="244">
        <v>8530771.0399999991</v>
      </c>
      <c r="F161" s="54">
        <f t="shared" si="31"/>
        <v>107.30811715679064</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61705180</v>
      </c>
      <c r="E163" s="53">
        <f t="shared" si="39"/>
        <v>60534401.599999994</v>
      </c>
      <c r="F163" s="54">
        <f t="shared" si="31"/>
        <v>98.102625419778363</v>
      </c>
    </row>
    <row r="164" spans="1:6" ht="12.75" customHeight="1" x14ac:dyDescent="0.2">
      <c r="A164" s="55">
        <v>321</v>
      </c>
      <c r="B164" s="87" t="s">
        <v>369</v>
      </c>
      <c r="C164" s="52" t="s">
        <v>370</v>
      </c>
      <c r="D164" s="53">
        <f t="shared" ref="D164:E164" si="40">SUM(D165:D168)</f>
        <v>2512814</v>
      </c>
      <c r="E164" s="53">
        <f t="shared" si="40"/>
        <v>3783690.4000000004</v>
      </c>
      <c r="F164" s="54">
        <f t="shared" si="31"/>
        <v>150.57582455366773</v>
      </c>
    </row>
    <row r="165" spans="1:6" ht="12.75" customHeight="1" x14ac:dyDescent="0.2">
      <c r="A165" s="55">
        <v>3211</v>
      </c>
      <c r="B165" s="87" t="s">
        <v>371</v>
      </c>
      <c r="C165" s="52" t="s">
        <v>372</v>
      </c>
      <c r="D165" s="244">
        <v>693741</v>
      </c>
      <c r="E165" s="244">
        <v>1609429.84</v>
      </c>
      <c r="F165" s="54">
        <f t="shared" si="31"/>
        <v>231.99289648442289</v>
      </c>
    </row>
    <row r="166" spans="1:6" ht="12.75" customHeight="1" x14ac:dyDescent="0.2">
      <c r="A166" s="55">
        <v>3212</v>
      </c>
      <c r="B166" s="87" t="s">
        <v>373</v>
      </c>
      <c r="C166" s="52" t="s">
        <v>374</v>
      </c>
      <c r="D166" s="244">
        <v>1778715</v>
      </c>
      <c r="E166" s="244">
        <v>2031967.07</v>
      </c>
      <c r="F166" s="54">
        <f t="shared" si="31"/>
        <v>114.23792288253037</v>
      </c>
    </row>
    <row r="167" spans="1:6" ht="12.75" customHeight="1" x14ac:dyDescent="0.2">
      <c r="A167" s="55">
        <v>3213</v>
      </c>
      <c r="B167" s="87" t="s">
        <v>375</v>
      </c>
      <c r="C167" s="52" t="s">
        <v>376</v>
      </c>
      <c r="D167" s="244">
        <v>40358</v>
      </c>
      <c r="E167" s="244">
        <v>142293.49</v>
      </c>
      <c r="F167" s="54">
        <f t="shared" si="31"/>
        <v>352.57815055255463</v>
      </c>
    </row>
    <row r="168" spans="1:6" ht="12.75" customHeight="1" x14ac:dyDescent="0.2">
      <c r="A168" s="55">
        <v>3214</v>
      </c>
      <c r="B168" s="87" t="s">
        <v>377</v>
      </c>
      <c r="C168" s="52" t="s">
        <v>378</v>
      </c>
      <c r="D168" s="244"/>
      <c r="E168" s="244">
        <v>0</v>
      </c>
      <c r="F168" s="54" t="str">
        <f t="shared" si="31"/>
        <v>-</v>
      </c>
    </row>
    <row r="169" spans="1:6" ht="12.75" customHeight="1" x14ac:dyDescent="0.2">
      <c r="A169" s="55">
        <v>322</v>
      </c>
      <c r="B169" s="87" t="s">
        <v>379</v>
      </c>
      <c r="C169" s="52" t="s">
        <v>380</v>
      </c>
      <c r="D169" s="53">
        <f t="shared" ref="D169:E169" si="41">SUM(D170:D176)</f>
        <v>3237876</v>
      </c>
      <c r="E169" s="53">
        <f t="shared" si="41"/>
        <v>4501625.4200000009</v>
      </c>
      <c r="F169" s="54">
        <f t="shared" si="31"/>
        <v>139.03019819165405</v>
      </c>
    </row>
    <row r="170" spans="1:6" ht="12.75" customHeight="1" x14ac:dyDescent="0.2">
      <c r="A170" s="55">
        <v>3221</v>
      </c>
      <c r="B170" s="87" t="s">
        <v>381</v>
      </c>
      <c r="C170" s="52" t="s">
        <v>382</v>
      </c>
      <c r="D170" s="244">
        <v>1138996</v>
      </c>
      <c r="E170" s="244">
        <v>939817.64</v>
      </c>
      <c r="F170" s="54">
        <f t="shared" si="31"/>
        <v>82.51281303885176</v>
      </c>
    </row>
    <row r="171" spans="1:6" ht="12.75" customHeight="1" x14ac:dyDescent="0.2">
      <c r="A171" s="55">
        <v>3222</v>
      </c>
      <c r="B171" s="87" t="s">
        <v>383</v>
      </c>
      <c r="C171" s="52" t="s">
        <v>384</v>
      </c>
      <c r="D171" s="244"/>
      <c r="E171" s="244">
        <v>0</v>
      </c>
      <c r="F171" s="54" t="str">
        <f t="shared" si="31"/>
        <v>-</v>
      </c>
    </row>
    <row r="172" spans="1:6" ht="12.75" customHeight="1" x14ac:dyDescent="0.2">
      <c r="A172" s="55">
        <v>3223</v>
      </c>
      <c r="B172" s="87" t="s">
        <v>385</v>
      </c>
      <c r="C172" s="52" t="s">
        <v>386</v>
      </c>
      <c r="D172" s="244">
        <v>1824773</v>
      </c>
      <c r="E172" s="244">
        <v>3277077.97</v>
      </c>
      <c r="F172" s="54">
        <f t="shared" si="31"/>
        <v>179.58825399104435</v>
      </c>
    </row>
    <row r="173" spans="1:6" ht="12.75" customHeight="1" x14ac:dyDescent="0.2">
      <c r="A173" s="55">
        <v>3224</v>
      </c>
      <c r="B173" s="87" t="s">
        <v>387</v>
      </c>
      <c r="C173" s="52" t="s">
        <v>388</v>
      </c>
      <c r="D173" s="244">
        <v>13204</v>
      </c>
      <c r="E173" s="244">
        <v>20440.650000000001</v>
      </c>
      <c r="F173" s="54">
        <f t="shared" si="31"/>
        <v>154.80649803089975</v>
      </c>
    </row>
    <row r="174" spans="1:6" ht="12.75" customHeight="1" x14ac:dyDescent="0.2">
      <c r="A174" s="55">
        <v>3225</v>
      </c>
      <c r="B174" s="87" t="s">
        <v>389</v>
      </c>
      <c r="C174" s="52" t="s">
        <v>390</v>
      </c>
      <c r="D174" s="244">
        <v>169897</v>
      </c>
      <c r="E174" s="244">
        <v>200398.74</v>
      </c>
      <c r="F174" s="54">
        <f t="shared" si="31"/>
        <v>117.95307745280962</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91006</v>
      </c>
      <c r="E176" s="244">
        <v>63890.42</v>
      </c>
      <c r="F176" s="54">
        <f t="shared" si="31"/>
        <v>70.204623870953569</v>
      </c>
    </row>
    <row r="177" spans="1:6" ht="12.75" customHeight="1" x14ac:dyDescent="0.2">
      <c r="A177" s="55">
        <v>323</v>
      </c>
      <c r="B177" s="87" t="s">
        <v>395</v>
      </c>
      <c r="C177" s="52" t="s">
        <v>396</v>
      </c>
      <c r="D177" s="53">
        <f t="shared" ref="D177:E177" si="42">SUM(D178:D186)</f>
        <v>51816080</v>
      </c>
      <c r="E177" s="53">
        <f t="shared" si="42"/>
        <v>48012891.619999997</v>
      </c>
      <c r="F177" s="54">
        <f t="shared" si="31"/>
        <v>92.660215940688673</v>
      </c>
    </row>
    <row r="178" spans="1:6" ht="12.75" customHeight="1" x14ac:dyDescent="0.2">
      <c r="A178" s="55">
        <v>3231</v>
      </c>
      <c r="B178" s="87" t="s">
        <v>397</v>
      </c>
      <c r="C178" s="52" t="s">
        <v>398</v>
      </c>
      <c r="D178" s="244">
        <v>2635595</v>
      </c>
      <c r="E178" s="244">
        <v>2520252.5</v>
      </c>
      <c r="F178" s="54">
        <f t="shared" si="31"/>
        <v>95.62366372678656</v>
      </c>
    </row>
    <row r="179" spans="1:6" ht="12.75" customHeight="1" x14ac:dyDescent="0.2">
      <c r="A179" s="55">
        <v>3232</v>
      </c>
      <c r="B179" s="87" t="s">
        <v>399</v>
      </c>
      <c r="C179" s="52" t="s">
        <v>400</v>
      </c>
      <c r="D179" s="244">
        <v>3609098</v>
      </c>
      <c r="E179" s="244">
        <v>2767594.86</v>
      </c>
      <c r="F179" s="54">
        <f t="shared" si="31"/>
        <v>76.683837900771877</v>
      </c>
    </row>
    <row r="180" spans="1:6" ht="12.75" customHeight="1" x14ac:dyDescent="0.2">
      <c r="A180" s="55">
        <v>3233</v>
      </c>
      <c r="B180" s="87" t="s">
        <v>401</v>
      </c>
      <c r="C180" s="52" t="s">
        <v>402</v>
      </c>
      <c r="D180" s="244">
        <v>21033226</v>
      </c>
      <c r="E180" s="244">
        <v>21991356.489999998</v>
      </c>
      <c r="F180" s="54">
        <f t="shared" si="31"/>
        <v>104.55531876089763</v>
      </c>
    </row>
    <row r="181" spans="1:6" ht="12.75" customHeight="1" x14ac:dyDescent="0.2">
      <c r="A181" s="55">
        <v>3234</v>
      </c>
      <c r="B181" s="87" t="s">
        <v>403</v>
      </c>
      <c r="C181" s="52" t="s">
        <v>404</v>
      </c>
      <c r="D181" s="244">
        <v>490553</v>
      </c>
      <c r="E181" s="244">
        <v>451242.92</v>
      </c>
      <c r="F181" s="54">
        <f t="shared" si="31"/>
        <v>91.986578412526271</v>
      </c>
    </row>
    <row r="182" spans="1:6" ht="12.75" customHeight="1" x14ac:dyDescent="0.2">
      <c r="A182" s="55">
        <v>3235</v>
      </c>
      <c r="B182" s="87" t="s">
        <v>405</v>
      </c>
      <c r="C182" s="52" t="s">
        <v>406</v>
      </c>
      <c r="D182" s="244">
        <v>9176490</v>
      </c>
      <c r="E182" s="244">
        <v>4738965.9400000004</v>
      </c>
      <c r="F182" s="54">
        <f t="shared" si="31"/>
        <v>51.642468307599096</v>
      </c>
    </row>
    <row r="183" spans="1:6" ht="12.75" customHeight="1" x14ac:dyDescent="0.2">
      <c r="A183" s="55">
        <v>3236</v>
      </c>
      <c r="B183" s="87" t="s">
        <v>407</v>
      </c>
      <c r="C183" s="52" t="s">
        <v>408</v>
      </c>
      <c r="D183" s="244">
        <v>53000</v>
      </c>
      <c r="E183" s="244">
        <v>351480.07</v>
      </c>
      <c r="F183" s="54">
        <f t="shared" si="31"/>
        <v>663.16994339622647</v>
      </c>
    </row>
    <row r="184" spans="1:6" ht="12.75" customHeight="1" x14ac:dyDescent="0.2">
      <c r="A184" s="55">
        <v>3237</v>
      </c>
      <c r="B184" s="87" t="s">
        <v>409</v>
      </c>
      <c r="C184" s="52" t="s">
        <v>410</v>
      </c>
      <c r="D184" s="244">
        <v>8925621</v>
      </c>
      <c r="E184" s="244">
        <v>8904999.5399999991</v>
      </c>
      <c r="F184" s="54">
        <f t="shared" si="31"/>
        <v>99.768963302385345</v>
      </c>
    </row>
    <row r="185" spans="1:6" ht="12.75" customHeight="1" x14ac:dyDescent="0.2">
      <c r="A185" s="55">
        <v>3238</v>
      </c>
      <c r="B185" s="87" t="s">
        <v>411</v>
      </c>
      <c r="C185" s="52" t="s">
        <v>412</v>
      </c>
      <c r="D185" s="244">
        <v>3349346</v>
      </c>
      <c r="E185" s="244">
        <v>4045777.86</v>
      </c>
      <c r="F185" s="54">
        <f t="shared" si="31"/>
        <v>120.79307005009336</v>
      </c>
    </row>
    <row r="186" spans="1:6" ht="12.75" customHeight="1" x14ac:dyDescent="0.2">
      <c r="A186" s="55">
        <v>3239</v>
      </c>
      <c r="B186" s="87" t="s">
        <v>413</v>
      </c>
      <c r="C186" s="52" t="s">
        <v>414</v>
      </c>
      <c r="D186" s="244">
        <v>2543151</v>
      </c>
      <c r="E186" s="244">
        <v>2241221.44</v>
      </c>
      <c r="F186" s="54">
        <f t="shared" si="31"/>
        <v>88.127737597964099</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4138410</v>
      </c>
      <c r="E188" s="53">
        <f t="shared" si="43"/>
        <v>4236194.16</v>
      </c>
      <c r="F188" s="54">
        <f t="shared" si="31"/>
        <v>102.36284370084164</v>
      </c>
    </row>
    <row r="189" spans="1:6" ht="12.75" customHeight="1" x14ac:dyDescent="0.2">
      <c r="A189" s="55">
        <v>3291</v>
      </c>
      <c r="B189" s="234" t="s">
        <v>419</v>
      </c>
      <c r="C189" s="52" t="s">
        <v>420</v>
      </c>
      <c r="D189" s="244">
        <v>1406658</v>
      </c>
      <c r="E189" s="244">
        <v>1228044.1399999999</v>
      </c>
      <c r="F189" s="54">
        <f t="shared" si="31"/>
        <v>87.302253994929828</v>
      </c>
    </row>
    <row r="190" spans="1:6" ht="12.75" customHeight="1" x14ac:dyDescent="0.2">
      <c r="A190" s="55">
        <v>3292</v>
      </c>
      <c r="B190" s="87" t="s">
        <v>421</v>
      </c>
      <c r="C190" s="52" t="s">
        <v>422</v>
      </c>
      <c r="D190" s="244">
        <v>47026</v>
      </c>
      <c r="E190" s="244">
        <v>147239.96</v>
      </c>
      <c r="F190" s="54">
        <f t="shared" si="31"/>
        <v>313.10330455492704</v>
      </c>
    </row>
    <row r="191" spans="1:6" ht="12.75" customHeight="1" x14ac:dyDescent="0.2">
      <c r="A191" s="55">
        <v>3293</v>
      </c>
      <c r="B191" s="87" t="s">
        <v>423</v>
      </c>
      <c r="C191" s="52" t="s">
        <v>424</v>
      </c>
      <c r="D191" s="244">
        <v>160769</v>
      </c>
      <c r="E191" s="244">
        <v>269592.01</v>
      </c>
      <c r="F191" s="54">
        <f t="shared" si="31"/>
        <v>167.68905074983363</v>
      </c>
    </row>
    <row r="192" spans="1:6" ht="12.75" customHeight="1" x14ac:dyDescent="0.2">
      <c r="A192" s="55">
        <v>3294</v>
      </c>
      <c r="B192" s="87" t="s">
        <v>425</v>
      </c>
      <c r="C192" s="52" t="s">
        <v>426</v>
      </c>
      <c r="D192" s="244">
        <v>2384100</v>
      </c>
      <c r="E192" s="244">
        <v>2428563.08</v>
      </c>
      <c r="F192" s="54">
        <f t="shared" si="31"/>
        <v>101.86498385134853</v>
      </c>
    </row>
    <row r="193" spans="1:6" ht="12.75" customHeight="1" x14ac:dyDescent="0.2">
      <c r="A193" s="55">
        <v>3295</v>
      </c>
      <c r="B193" s="87" t="s">
        <v>427</v>
      </c>
      <c r="C193" s="52" t="s">
        <v>428</v>
      </c>
      <c r="D193" s="244">
        <v>19516</v>
      </c>
      <c r="E193" s="244">
        <v>10468.200000000001</v>
      </c>
      <c r="F193" s="54">
        <f t="shared" si="31"/>
        <v>53.639065382250465</v>
      </c>
    </row>
    <row r="194" spans="1:6" ht="12.75" customHeight="1" x14ac:dyDescent="0.2">
      <c r="A194" s="55" t="s">
        <v>429</v>
      </c>
      <c r="B194" s="87" t="s">
        <v>430</v>
      </c>
      <c r="C194" s="52" t="s">
        <v>429</v>
      </c>
      <c r="D194" s="244">
        <v>88693</v>
      </c>
      <c r="E194" s="244">
        <v>111641.75</v>
      </c>
      <c r="F194" s="54">
        <f t="shared" si="31"/>
        <v>125.87436438050355</v>
      </c>
    </row>
    <row r="195" spans="1:6" ht="12.75" customHeight="1" x14ac:dyDescent="0.2">
      <c r="A195" s="55">
        <v>3299</v>
      </c>
      <c r="B195" s="87" t="s">
        <v>431</v>
      </c>
      <c r="C195" s="52" t="s">
        <v>432</v>
      </c>
      <c r="D195" s="244">
        <v>31648</v>
      </c>
      <c r="E195" s="244">
        <v>40645.019999999997</v>
      </c>
      <c r="F195" s="54">
        <f t="shared" si="31"/>
        <v>128.42839989888773</v>
      </c>
    </row>
    <row r="196" spans="1:6" ht="12.75" customHeight="1" x14ac:dyDescent="0.2">
      <c r="A196" s="55">
        <v>34</v>
      </c>
      <c r="B196" s="234" t="s">
        <v>433</v>
      </c>
      <c r="C196" s="52" t="s">
        <v>434</v>
      </c>
      <c r="D196" s="53">
        <f t="shared" ref="D196:E196" si="44">D197+D202+D210</f>
        <v>2915</v>
      </c>
      <c r="E196" s="53">
        <f t="shared" si="44"/>
        <v>118791.98999999999</v>
      </c>
      <c r="F196" s="54">
        <f t="shared" si="31"/>
        <v>4075.1969125214409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v>0</v>
      </c>
      <c r="F198" s="54" t="str">
        <f t="shared" si="31"/>
        <v>-</v>
      </c>
    </row>
    <row r="199" spans="1:6" ht="12.75" customHeight="1" x14ac:dyDescent="0.2">
      <c r="A199" s="55">
        <v>3412</v>
      </c>
      <c r="B199" s="87" t="s">
        <v>439</v>
      </c>
      <c r="C199" s="52" t="s">
        <v>440</v>
      </c>
      <c r="D199" s="244"/>
      <c r="E199" s="244">
        <v>0</v>
      </c>
      <c r="F199" s="54" t="str">
        <f t="shared" si="31"/>
        <v>-</v>
      </c>
    </row>
    <row r="200" spans="1:6" ht="12.75" customHeight="1" x14ac:dyDescent="0.2">
      <c r="A200" s="55">
        <v>3413</v>
      </c>
      <c r="B200" s="87" t="s">
        <v>441</v>
      </c>
      <c r="C200" s="52" t="s">
        <v>442</v>
      </c>
      <c r="D200" s="244"/>
      <c r="E200" s="244">
        <v>0</v>
      </c>
      <c r="F200" s="54" t="str">
        <f t="shared" si="31"/>
        <v>-</v>
      </c>
    </row>
    <row r="201" spans="1:6" ht="12.75" customHeight="1" x14ac:dyDescent="0.2">
      <c r="A201" s="55">
        <v>3419</v>
      </c>
      <c r="B201" s="87" t="s">
        <v>443</v>
      </c>
      <c r="C201" s="52" t="s">
        <v>444</v>
      </c>
      <c r="D201" s="244"/>
      <c r="E201" s="244">
        <v>0</v>
      </c>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v>0</v>
      </c>
      <c r="F203" s="54" t="str">
        <f t="shared" si="31"/>
        <v>-</v>
      </c>
    </row>
    <row r="204" spans="1:6" ht="24" x14ac:dyDescent="0.2">
      <c r="A204" s="55">
        <v>3422</v>
      </c>
      <c r="B204" s="234" t="s">
        <v>449</v>
      </c>
      <c r="C204" s="52" t="s">
        <v>450</v>
      </c>
      <c r="D204" s="244"/>
      <c r="E204" s="244">
        <v>0</v>
      </c>
      <c r="F204" s="54" t="str">
        <f t="shared" si="31"/>
        <v>-</v>
      </c>
    </row>
    <row r="205" spans="1:6" ht="24" x14ac:dyDescent="0.2">
      <c r="A205" s="55">
        <v>3423</v>
      </c>
      <c r="B205" s="234" t="s">
        <v>451</v>
      </c>
      <c r="C205" s="52" t="s">
        <v>452</v>
      </c>
      <c r="D205" s="244"/>
      <c r="E205" s="244">
        <v>0</v>
      </c>
      <c r="F205" s="54" t="str">
        <f t="shared" si="31"/>
        <v>-</v>
      </c>
    </row>
    <row r="206" spans="1:6" ht="12.75" customHeight="1" x14ac:dyDescent="0.2">
      <c r="A206" s="55">
        <v>3425</v>
      </c>
      <c r="B206" s="87" t="s">
        <v>453</v>
      </c>
      <c r="C206" s="52" t="s">
        <v>454</v>
      </c>
      <c r="D206" s="244"/>
      <c r="E206" s="244">
        <v>0</v>
      </c>
      <c r="F206" s="54" t="str">
        <f t="shared" si="31"/>
        <v>-</v>
      </c>
    </row>
    <row r="207" spans="1:6" ht="12.75" customHeight="1" x14ac:dyDescent="0.2">
      <c r="A207" s="55">
        <v>3426</v>
      </c>
      <c r="B207" s="87" t="s">
        <v>455</v>
      </c>
      <c r="C207" s="52" t="s">
        <v>456</v>
      </c>
      <c r="D207" s="244"/>
      <c r="E207" s="244">
        <v>0</v>
      </c>
      <c r="F207" s="54" t="str">
        <f t="shared" si="31"/>
        <v>-</v>
      </c>
    </row>
    <row r="208" spans="1:6" ht="24" x14ac:dyDescent="0.2">
      <c r="A208" s="55">
        <v>3427</v>
      </c>
      <c r="B208" s="87" t="s">
        <v>457</v>
      </c>
      <c r="C208" s="52" t="s">
        <v>458</v>
      </c>
      <c r="D208" s="244"/>
      <c r="E208" s="244">
        <v>0</v>
      </c>
      <c r="F208" s="54" t="str">
        <f t="shared" si="31"/>
        <v>-</v>
      </c>
    </row>
    <row r="209" spans="1:6" ht="12.75" customHeight="1" x14ac:dyDescent="0.2">
      <c r="A209" s="55">
        <v>3428</v>
      </c>
      <c r="B209" s="87" t="s">
        <v>459</v>
      </c>
      <c r="C209" s="52" t="s">
        <v>460</v>
      </c>
      <c r="D209" s="244"/>
      <c r="E209" s="244">
        <v>0</v>
      </c>
      <c r="F209" s="54" t="str">
        <f t="shared" si="31"/>
        <v>-</v>
      </c>
    </row>
    <row r="210" spans="1:6" ht="12.75" customHeight="1" x14ac:dyDescent="0.2">
      <c r="A210" s="55">
        <v>343</v>
      </c>
      <c r="B210" s="87" t="s">
        <v>461</v>
      </c>
      <c r="C210" s="52" t="s">
        <v>462</v>
      </c>
      <c r="D210" s="53">
        <f t="shared" ref="D210:E210" si="47">SUM(D211:D214)</f>
        <v>2915</v>
      </c>
      <c r="E210" s="53">
        <f t="shared" si="47"/>
        <v>118791.98999999999</v>
      </c>
      <c r="F210" s="54">
        <f t="shared" si="31"/>
        <v>4075.1969125214409</v>
      </c>
    </row>
    <row r="211" spans="1:6" ht="12.75" customHeight="1" x14ac:dyDescent="0.2">
      <c r="A211" s="55">
        <v>3431</v>
      </c>
      <c r="B211" s="234" t="s">
        <v>463</v>
      </c>
      <c r="C211" s="52" t="s">
        <v>464</v>
      </c>
      <c r="D211" s="244">
        <v>1998</v>
      </c>
      <c r="E211" s="244">
        <v>5853.29</v>
      </c>
      <c r="F211" s="54">
        <f t="shared" si="31"/>
        <v>292.95745745745745</v>
      </c>
    </row>
    <row r="212" spans="1:6" ht="12.75" customHeight="1" x14ac:dyDescent="0.2">
      <c r="A212" s="55">
        <v>3432</v>
      </c>
      <c r="B212" s="87" t="s">
        <v>465</v>
      </c>
      <c r="C212" s="52" t="s">
        <v>466</v>
      </c>
      <c r="D212" s="244"/>
      <c r="E212" s="244">
        <v>0</v>
      </c>
      <c r="F212" s="54" t="str">
        <f t="shared" si="31"/>
        <v>-</v>
      </c>
    </row>
    <row r="213" spans="1:6" ht="12.75" customHeight="1" x14ac:dyDescent="0.2">
      <c r="A213" s="55">
        <v>3433</v>
      </c>
      <c r="B213" s="87" t="s">
        <v>467</v>
      </c>
      <c r="C213" s="52" t="s">
        <v>468</v>
      </c>
      <c r="D213" s="244">
        <v>917</v>
      </c>
      <c r="E213" s="244">
        <v>112938.7</v>
      </c>
      <c r="F213" s="54" t="str">
        <f t="shared" si="31"/>
        <v>&gt;&gt;100</v>
      </c>
    </row>
    <row r="214" spans="1:6" ht="12.75" customHeight="1" x14ac:dyDescent="0.2">
      <c r="A214" s="55">
        <v>3434</v>
      </c>
      <c r="B214" s="87" t="s">
        <v>469</v>
      </c>
      <c r="C214" s="52" t="s">
        <v>470</v>
      </c>
      <c r="D214" s="244"/>
      <c r="E214" s="244">
        <v>0</v>
      </c>
      <c r="F214" s="54" t="str">
        <f t="shared" si="31"/>
        <v>-</v>
      </c>
    </row>
    <row r="215" spans="1:6" ht="12.75" customHeight="1" x14ac:dyDescent="0.2">
      <c r="A215" s="55">
        <v>35</v>
      </c>
      <c r="B215" s="87" t="s">
        <v>471</v>
      </c>
      <c r="C215" s="52" t="s">
        <v>472</v>
      </c>
      <c r="D215" s="53">
        <f t="shared" ref="D215:E215" si="48">D216+D219+D223</f>
        <v>36574997</v>
      </c>
      <c r="E215" s="53">
        <f t="shared" si="48"/>
        <v>25969718.68</v>
      </c>
      <c r="F215" s="54">
        <f t="shared" si="31"/>
        <v>71.004021353713298</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v>0</v>
      </c>
      <c r="F217" s="54" t="str">
        <f t="shared" si="31"/>
        <v>-</v>
      </c>
    </row>
    <row r="218" spans="1:6" ht="12.75" customHeight="1" x14ac:dyDescent="0.2">
      <c r="A218" s="55">
        <v>3512</v>
      </c>
      <c r="B218" s="87" t="s">
        <v>477</v>
      </c>
      <c r="C218" s="52" t="s">
        <v>478</v>
      </c>
      <c r="D218" s="244"/>
      <c r="E218" s="244">
        <v>0</v>
      </c>
      <c r="F218" s="54" t="str">
        <f t="shared" si="31"/>
        <v>-</v>
      </c>
    </row>
    <row r="219" spans="1:6" ht="24" x14ac:dyDescent="0.2">
      <c r="A219" s="55">
        <v>352</v>
      </c>
      <c r="B219" s="87" t="s">
        <v>479</v>
      </c>
      <c r="C219" s="52" t="s">
        <v>480</v>
      </c>
      <c r="D219" s="53">
        <f t="shared" ref="D219:E219" si="50">SUM(D220:D222)</f>
        <v>36574997</v>
      </c>
      <c r="E219" s="53">
        <f t="shared" si="50"/>
        <v>25969718.68</v>
      </c>
      <c r="F219" s="54">
        <f t="shared" si="31"/>
        <v>71.004021353713298</v>
      </c>
    </row>
    <row r="220" spans="1:6" ht="12.75" customHeight="1" x14ac:dyDescent="0.2">
      <c r="A220" s="55">
        <v>3521</v>
      </c>
      <c r="B220" s="87" t="s">
        <v>481</v>
      </c>
      <c r="C220" s="52" t="s">
        <v>482</v>
      </c>
      <c r="D220" s="244"/>
      <c r="E220" s="244">
        <v>0</v>
      </c>
      <c r="F220" s="54" t="str">
        <f t="shared" si="31"/>
        <v>-</v>
      </c>
    </row>
    <row r="221" spans="1:6" ht="12.75" customHeight="1" x14ac:dyDescent="0.2">
      <c r="A221" s="55">
        <v>3522</v>
      </c>
      <c r="B221" s="87" t="s">
        <v>483</v>
      </c>
      <c r="C221" s="52" t="s">
        <v>484</v>
      </c>
      <c r="D221" s="244">
        <v>33583709</v>
      </c>
      <c r="E221" s="244">
        <v>23155059.940000001</v>
      </c>
      <c r="F221" s="54">
        <f t="shared" si="31"/>
        <v>68.947298048586589</v>
      </c>
    </row>
    <row r="222" spans="1:6" ht="12.75" customHeight="1" x14ac:dyDescent="0.2">
      <c r="A222" s="55">
        <v>3523</v>
      </c>
      <c r="B222" s="87" t="s">
        <v>485</v>
      </c>
      <c r="C222" s="52" t="s">
        <v>486</v>
      </c>
      <c r="D222" s="244">
        <v>2991288</v>
      </c>
      <c r="E222" s="244">
        <v>2814658.74</v>
      </c>
      <c r="F222" s="54">
        <f t="shared" si="31"/>
        <v>94.095210491266641</v>
      </c>
    </row>
    <row r="223" spans="1:6" ht="24" x14ac:dyDescent="0.2">
      <c r="A223" s="55" t="s">
        <v>487</v>
      </c>
      <c r="B223" s="87" t="s">
        <v>488</v>
      </c>
      <c r="C223" s="52" t="s">
        <v>487</v>
      </c>
      <c r="D223" s="244"/>
      <c r="E223" s="244">
        <v>0</v>
      </c>
      <c r="F223" s="54" t="str">
        <f t="shared" si="31"/>
        <v>-</v>
      </c>
    </row>
    <row r="224" spans="1:6" ht="24" x14ac:dyDescent="0.2">
      <c r="A224" s="55">
        <v>36</v>
      </c>
      <c r="B224" s="87" t="s">
        <v>489</v>
      </c>
      <c r="C224" s="52" t="s">
        <v>490</v>
      </c>
      <c r="D224" s="53">
        <f t="shared" ref="D224:E224" si="51">D225+D228+D231+D236+D240+D244+D247</f>
        <v>247011306</v>
      </c>
      <c r="E224" s="53">
        <f t="shared" si="51"/>
        <v>319988073.06000006</v>
      </c>
      <c r="F224" s="54">
        <f t="shared" ref="F224:F235" si="52">IF(D224&lt;&gt;0,IF(E224/D224&gt;=100,"&gt;&gt;100",E224/D224*100),"-")</f>
        <v>129.54389750078892</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v>0</v>
      </c>
      <c r="F226" s="54" t="str">
        <f t="shared" si="52"/>
        <v>-</v>
      </c>
    </row>
    <row r="227" spans="1:6" ht="12.75" customHeight="1" x14ac:dyDescent="0.2">
      <c r="A227" s="55">
        <v>3612</v>
      </c>
      <c r="B227" s="87" t="s">
        <v>495</v>
      </c>
      <c r="C227" s="52" t="s">
        <v>496</v>
      </c>
      <c r="D227" s="244"/>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v>0</v>
      </c>
      <c r="F229" s="54" t="str">
        <f t="shared" si="52"/>
        <v>-</v>
      </c>
    </row>
    <row r="230" spans="1:6" ht="24" x14ac:dyDescent="0.2">
      <c r="A230" s="55">
        <v>3622</v>
      </c>
      <c r="B230" s="87" t="s">
        <v>501</v>
      </c>
      <c r="C230" s="52" t="s">
        <v>502</v>
      </c>
      <c r="D230" s="244"/>
      <c r="E230" s="244">
        <v>0</v>
      </c>
      <c r="F230" s="54" t="str">
        <f t="shared" si="52"/>
        <v>-</v>
      </c>
    </row>
    <row r="231" spans="1:6" ht="12.75" customHeight="1" x14ac:dyDescent="0.2">
      <c r="A231" s="55">
        <v>363</v>
      </c>
      <c r="B231" s="88" t="s">
        <v>503</v>
      </c>
      <c r="C231" s="52" t="s">
        <v>504</v>
      </c>
      <c r="D231" s="53">
        <f t="shared" ref="D231:E231" si="55">SUM(D232:D235)</f>
        <v>43206284</v>
      </c>
      <c r="E231" s="53">
        <f t="shared" si="55"/>
        <v>61671501.060000002</v>
      </c>
      <c r="F231" s="54">
        <f t="shared" si="52"/>
        <v>142.73734130896329</v>
      </c>
    </row>
    <row r="232" spans="1:6" ht="12.75" customHeight="1" x14ac:dyDescent="0.2">
      <c r="A232" s="55">
        <v>3631</v>
      </c>
      <c r="B232" s="87" t="s">
        <v>505</v>
      </c>
      <c r="C232" s="52" t="s">
        <v>506</v>
      </c>
      <c r="D232" s="244">
        <v>2546203</v>
      </c>
      <c r="E232" s="244">
        <v>1844953.35</v>
      </c>
      <c r="F232" s="54">
        <f t="shared" si="52"/>
        <v>72.459004643384688</v>
      </c>
    </row>
    <row r="233" spans="1:6" ht="12.75" customHeight="1" x14ac:dyDescent="0.2">
      <c r="A233" s="55">
        <v>3632</v>
      </c>
      <c r="B233" s="87" t="s">
        <v>507</v>
      </c>
      <c r="C233" s="52" t="s">
        <v>508</v>
      </c>
      <c r="D233" s="244">
        <v>40660081</v>
      </c>
      <c r="E233" s="244">
        <v>59826547.710000001</v>
      </c>
      <c r="F233" s="54">
        <f t="shared" si="52"/>
        <v>147.13828954251221</v>
      </c>
    </row>
    <row r="234" spans="1:6" ht="12.75" customHeight="1" x14ac:dyDescent="0.2">
      <c r="A234" s="55" t="s">
        <v>509</v>
      </c>
      <c r="B234" s="87" t="s">
        <v>510</v>
      </c>
      <c r="C234" s="56" t="s">
        <v>509</v>
      </c>
      <c r="D234" s="244"/>
      <c r="E234" s="244">
        <v>0</v>
      </c>
      <c r="F234" s="54" t="str">
        <f t="shared" si="52"/>
        <v>-</v>
      </c>
    </row>
    <row r="235" spans="1:6" ht="24" x14ac:dyDescent="0.2">
      <c r="A235" s="55" t="s">
        <v>511</v>
      </c>
      <c r="B235" s="87" t="s">
        <v>512</v>
      </c>
      <c r="C235" s="56" t="s">
        <v>511</v>
      </c>
      <c r="D235" s="244"/>
      <c r="E235" s="244">
        <v>0</v>
      </c>
      <c r="F235" s="54" t="str">
        <f t="shared" si="52"/>
        <v>-</v>
      </c>
    </row>
    <row r="236" spans="1:6" ht="12.75" customHeight="1" x14ac:dyDescent="0.2">
      <c r="A236" s="55" t="s">
        <v>513</v>
      </c>
      <c r="B236" s="88" t="s">
        <v>514</v>
      </c>
      <c r="C236" s="52" t="s">
        <v>513</v>
      </c>
      <c r="D236" s="53">
        <f t="shared" ref="D236:E236" si="56">SUM(D237:D239)</f>
        <v>74079389</v>
      </c>
      <c r="E236" s="53">
        <f t="shared" si="56"/>
        <v>80106960.020000011</v>
      </c>
      <c r="F236" s="54">
        <f t="shared" ref="F236:F239" si="57">IF(D236&lt;&gt;0,IF(E236/D236&gt;=100,"&gt;&gt;100",E236/D236*100),"-")</f>
        <v>108.13663706108592</v>
      </c>
    </row>
    <row r="237" spans="1:6" ht="12.75" customHeight="1" x14ac:dyDescent="0.2">
      <c r="A237" s="55" t="s">
        <v>515</v>
      </c>
      <c r="B237" s="87" t="s">
        <v>516</v>
      </c>
      <c r="C237" s="52" t="s">
        <v>515</v>
      </c>
      <c r="D237" s="244">
        <v>52780578</v>
      </c>
      <c r="E237" s="244">
        <v>57254905.340000004</v>
      </c>
      <c r="F237" s="54">
        <f t="shared" si="57"/>
        <v>108.47722308005039</v>
      </c>
    </row>
    <row r="238" spans="1:6" ht="12.75" customHeight="1" x14ac:dyDescent="0.2">
      <c r="A238" s="55" t="s">
        <v>517</v>
      </c>
      <c r="B238" s="87" t="s">
        <v>518</v>
      </c>
      <c r="C238" s="52" t="s">
        <v>517</v>
      </c>
      <c r="D238" s="244">
        <v>21298811</v>
      </c>
      <c r="E238" s="244">
        <v>22852054.68</v>
      </c>
      <c r="F238" s="54">
        <f t="shared" si="57"/>
        <v>107.29263093606494</v>
      </c>
    </row>
    <row r="239" spans="1:6" ht="12.75" customHeight="1" x14ac:dyDescent="0.2">
      <c r="A239" s="55" t="s">
        <v>519</v>
      </c>
      <c r="B239" s="87" t="s">
        <v>520</v>
      </c>
      <c r="C239" s="56" t="s">
        <v>519</v>
      </c>
      <c r="D239" s="244"/>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v>0</v>
      </c>
      <c r="F241" s="54" t="str">
        <f t="shared" si="59"/>
        <v>-</v>
      </c>
    </row>
    <row r="242" spans="1:6" ht="24" x14ac:dyDescent="0.2">
      <c r="A242" s="55">
        <v>3673</v>
      </c>
      <c r="B242" s="87" t="s">
        <v>525</v>
      </c>
      <c r="C242" s="52" t="s">
        <v>526</v>
      </c>
      <c r="D242" s="244"/>
      <c r="E242" s="244">
        <v>0</v>
      </c>
      <c r="F242" s="54" t="str">
        <f t="shared" si="59"/>
        <v>-</v>
      </c>
    </row>
    <row r="243" spans="1:6" ht="24" x14ac:dyDescent="0.2">
      <c r="A243" s="55">
        <v>3674</v>
      </c>
      <c r="B243" s="87" t="s">
        <v>527</v>
      </c>
      <c r="C243" s="52" t="s">
        <v>528</v>
      </c>
      <c r="D243" s="244"/>
      <c r="E243" s="244">
        <v>0</v>
      </c>
      <c r="F243" s="54" t="str">
        <f t="shared" si="59"/>
        <v>-</v>
      </c>
    </row>
    <row r="244" spans="1:6" ht="12.75" customHeight="1" x14ac:dyDescent="0.2">
      <c r="A244" s="55" t="s">
        <v>529</v>
      </c>
      <c r="B244" s="87" t="s">
        <v>530</v>
      </c>
      <c r="C244" s="52" t="s">
        <v>529</v>
      </c>
      <c r="D244" s="53">
        <f t="shared" ref="D244:E244" si="60">SUM(D245:D246)</f>
        <v>114470008</v>
      </c>
      <c r="E244" s="53">
        <f t="shared" si="60"/>
        <v>160935647.13</v>
      </c>
      <c r="F244" s="54">
        <f t="shared" ref="F244:F251" si="61">IF(D244&lt;&gt;0,IF(E244/D244&gt;=100,"&gt;&gt;100",E244/D244*100),"-")</f>
        <v>140.5919768346657</v>
      </c>
    </row>
    <row r="245" spans="1:6" ht="12.75" customHeight="1" x14ac:dyDescent="0.2">
      <c r="A245" s="55" t="s">
        <v>531</v>
      </c>
      <c r="B245" s="87" t="s">
        <v>532</v>
      </c>
      <c r="C245" s="52" t="s">
        <v>531</v>
      </c>
      <c r="D245" s="244">
        <v>5245221</v>
      </c>
      <c r="E245" s="244">
        <v>2858143.65</v>
      </c>
      <c r="F245" s="54">
        <f t="shared" si="61"/>
        <v>54.490433291561978</v>
      </c>
    </row>
    <row r="246" spans="1:6" ht="12.75" customHeight="1" x14ac:dyDescent="0.2">
      <c r="A246" s="55" t="s">
        <v>533</v>
      </c>
      <c r="B246" s="87" t="s">
        <v>534</v>
      </c>
      <c r="C246" s="52" t="s">
        <v>533</v>
      </c>
      <c r="D246" s="244">
        <v>109224787</v>
      </c>
      <c r="E246" s="244">
        <v>158077503.47999999</v>
      </c>
      <c r="F246" s="54">
        <f t="shared" si="61"/>
        <v>144.72676745068864</v>
      </c>
    </row>
    <row r="247" spans="1:6" ht="24" x14ac:dyDescent="0.2">
      <c r="A247" s="55" t="s">
        <v>535</v>
      </c>
      <c r="B247" s="87" t="s">
        <v>536</v>
      </c>
      <c r="C247" s="52" t="s">
        <v>535</v>
      </c>
      <c r="D247" s="53">
        <f t="shared" ref="D247:E247" si="62">SUM(D248:D251)</f>
        <v>15255625</v>
      </c>
      <c r="E247" s="53">
        <f t="shared" si="62"/>
        <v>17273964.850000001</v>
      </c>
      <c r="F247" s="54">
        <f t="shared" si="61"/>
        <v>113.23013544184523</v>
      </c>
    </row>
    <row r="248" spans="1:6" ht="12.75" customHeight="1" x14ac:dyDescent="0.2">
      <c r="A248" s="55" t="s">
        <v>537</v>
      </c>
      <c r="B248" s="87" t="s">
        <v>199</v>
      </c>
      <c r="C248" s="52" t="s">
        <v>537</v>
      </c>
      <c r="D248" s="244">
        <v>4352037</v>
      </c>
      <c r="E248" s="244">
        <v>6176354.7599999998</v>
      </c>
      <c r="F248" s="54">
        <f t="shared" si="61"/>
        <v>141.91870979038092</v>
      </c>
    </row>
    <row r="249" spans="1:6" ht="12.75" customHeight="1" x14ac:dyDescent="0.2">
      <c r="A249" s="55" t="s">
        <v>538</v>
      </c>
      <c r="B249" s="87" t="s">
        <v>201</v>
      </c>
      <c r="C249" s="52" t="s">
        <v>538</v>
      </c>
      <c r="D249" s="244">
        <v>2778640</v>
      </c>
      <c r="E249" s="244">
        <v>9205785.0800000001</v>
      </c>
      <c r="F249" s="54">
        <f t="shared" si="61"/>
        <v>331.3054256758702</v>
      </c>
    </row>
    <row r="250" spans="1:6" ht="24" x14ac:dyDescent="0.2">
      <c r="A250" s="55" t="s">
        <v>539</v>
      </c>
      <c r="B250" s="87" t="s">
        <v>203</v>
      </c>
      <c r="C250" s="52" t="s">
        <v>539</v>
      </c>
      <c r="D250" s="244">
        <v>7967948</v>
      </c>
      <c r="E250" s="244">
        <v>1361858.76</v>
      </c>
      <c r="F250" s="54">
        <f t="shared" si="61"/>
        <v>17.091712445914556</v>
      </c>
    </row>
    <row r="251" spans="1:6" ht="24" x14ac:dyDescent="0.2">
      <c r="A251" s="55" t="s">
        <v>540</v>
      </c>
      <c r="B251" s="87" t="s">
        <v>205</v>
      </c>
      <c r="C251" s="52" t="s">
        <v>540</v>
      </c>
      <c r="D251" s="244">
        <v>157000</v>
      </c>
      <c r="E251" s="244">
        <v>529966.25</v>
      </c>
      <c r="F251" s="54">
        <f t="shared" si="61"/>
        <v>337.55812101910828</v>
      </c>
    </row>
    <row r="252" spans="1:6" ht="24" x14ac:dyDescent="0.2">
      <c r="A252" s="55">
        <v>37</v>
      </c>
      <c r="B252" s="87" t="s">
        <v>541</v>
      </c>
      <c r="C252" s="52" t="s">
        <v>542</v>
      </c>
      <c r="D252" s="53">
        <f t="shared" ref="D252:E252" si="63">D253+D259</f>
        <v>56547338</v>
      </c>
      <c r="E252" s="53">
        <f t="shared" si="63"/>
        <v>55210655.350000001</v>
      </c>
      <c r="F252" s="54">
        <f t="shared" ref="F252:F258" si="64">IF(D252&lt;&gt;0,IF(E252/D252&gt;=100,"&gt;&gt;100",E252/D252*100),"-")</f>
        <v>97.636170512571255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v>0</v>
      </c>
      <c r="F254" s="54" t="str">
        <f t="shared" si="64"/>
        <v>-</v>
      </c>
    </row>
    <row r="255" spans="1:6" ht="24" x14ac:dyDescent="0.2">
      <c r="A255" s="55">
        <v>3712</v>
      </c>
      <c r="B255" s="87" t="s">
        <v>547</v>
      </c>
      <c r="C255" s="52" t="s">
        <v>548</v>
      </c>
      <c r="D255" s="244"/>
      <c r="E255" s="244">
        <v>0</v>
      </c>
      <c r="F255" s="54" t="str">
        <f t="shared" si="64"/>
        <v>-</v>
      </c>
    </row>
    <row r="256" spans="1:6" ht="24" x14ac:dyDescent="0.2">
      <c r="A256" s="55" t="s">
        <v>549</v>
      </c>
      <c r="B256" s="87" t="s">
        <v>550</v>
      </c>
      <c r="C256" s="52" t="s">
        <v>549</v>
      </c>
      <c r="D256" s="244"/>
      <c r="E256" s="244">
        <v>0</v>
      </c>
      <c r="F256" s="54" t="str">
        <f t="shared" si="64"/>
        <v>-</v>
      </c>
    </row>
    <row r="257" spans="1:6" ht="24" x14ac:dyDescent="0.2">
      <c r="A257" s="55" t="s">
        <v>551</v>
      </c>
      <c r="B257" s="87" t="s">
        <v>552</v>
      </c>
      <c r="C257" s="52" t="s">
        <v>551</v>
      </c>
      <c r="D257" s="244"/>
      <c r="E257" s="244">
        <v>0</v>
      </c>
      <c r="F257" s="54" t="str">
        <f t="shared" si="64"/>
        <v>-</v>
      </c>
    </row>
    <row r="258" spans="1:6" ht="12.75" customHeight="1" x14ac:dyDescent="0.2">
      <c r="A258" s="55" t="s">
        <v>553</v>
      </c>
      <c r="B258" s="87" t="s">
        <v>554</v>
      </c>
      <c r="C258" s="52" t="s">
        <v>553</v>
      </c>
      <c r="D258" s="244"/>
      <c r="E258" s="244">
        <v>0</v>
      </c>
      <c r="F258" s="54" t="str">
        <f t="shared" si="64"/>
        <v>-</v>
      </c>
    </row>
    <row r="259" spans="1:6" ht="12.75" customHeight="1" x14ac:dyDescent="0.2">
      <c r="A259" s="55">
        <v>372</v>
      </c>
      <c r="B259" s="234" t="s">
        <v>555</v>
      </c>
      <c r="C259" s="52" t="s">
        <v>556</v>
      </c>
      <c r="D259" s="53">
        <f t="shared" ref="D259:E259" si="66">SUM(D260:D262)</f>
        <v>56547338</v>
      </c>
      <c r="E259" s="53">
        <f t="shared" si="66"/>
        <v>55210655.350000001</v>
      </c>
      <c r="F259" s="54">
        <f t="shared" ref="F259:F262" si="67">IF(D259&lt;&gt;0,IF(E259/D259&gt;=100,"&gt;&gt;100",E259/D259*100),"-")</f>
        <v>97.636170512571255</v>
      </c>
    </row>
    <row r="260" spans="1:6" ht="12.75" customHeight="1" x14ac:dyDescent="0.2">
      <c r="A260" s="55">
        <v>3721</v>
      </c>
      <c r="B260" s="87" t="s">
        <v>557</v>
      </c>
      <c r="C260" s="52" t="s">
        <v>558</v>
      </c>
      <c r="D260" s="244">
        <v>56547338</v>
      </c>
      <c r="E260" s="244">
        <v>55210655.350000001</v>
      </c>
      <c r="F260" s="54">
        <f t="shared" si="67"/>
        <v>97.636170512571255</v>
      </c>
    </row>
    <row r="261" spans="1:6" ht="12.75" customHeight="1" x14ac:dyDescent="0.2">
      <c r="A261" s="55">
        <v>3722</v>
      </c>
      <c r="B261" s="87" t="s">
        <v>559</v>
      </c>
      <c r="C261" s="52" t="s">
        <v>560</v>
      </c>
      <c r="D261" s="244"/>
      <c r="E261" s="244">
        <v>0</v>
      </c>
      <c r="F261" s="54" t="str">
        <f t="shared" si="67"/>
        <v>-</v>
      </c>
    </row>
    <row r="262" spans="1:6" ht="12.75" customHeight="1" x14ac:dyDescent="0.2">
      <c r="A262" s="55" t="s">
        <v>561</v>
      </c>
      <c r="B262" s="87" t="s">
        <v>562</v>
      </c>
      <c r="C262" s="52" t="s">
        <v>561</v>
      </c>
      <c r="D262" s="244"/>
      <c r="E262" s="244">
        <v>0</v>
      </c>
      <c r="F262" s="54" t="str">
        <f t="shared" si="67"/>
        <v>-</v>
      </c>
    </row>
    <row r="263" spans="1:6" ht="12.75" customHeight="1" x14ac:dyDescent="0.2">
      <c r="A263" s="55">
        <v>38</v>
      </c>
      <c r="B263" s="87" t="s">
        <v>563</v>
      </c>
      <c r="C263" s="52" t="s">
        <v>564</v>
      </c>
      <c r="D263" s="53">
        <f t="shared" ref="D263:E263" si="68">D264+D268+D273+D279</f>
        <v>257333616</v>
      </c>
      <c r="E263" s="53">
        <f t="shared" si="68"/>
        <v>882638994.26999986</v>
      </c>
      <c r="F263" s="54">
        <f t="shared" ref="F263:F267" si="69">IF(D263&lt;&gt;0,IF(E263/D263&gt;=100,"&gt;&gt;100",E263/D263*100),"-")</f>
        <v>342.9940510648247</v>
      </c>
    </row>
    <row r="264" spans="1:6" ht="12.75" customHeight="1" x14ac:dyDescent="0.2">
      <c r="A264" s="55">
        <v>381</v>
      </c>
      <c r="B264" s="87" t="s">
        <v>565</v>
      </c>
      <c r="C264" s="52" t="s">
        <v>566</v>
      </c>
      <c r="D264" s="53">
        <f t="shared" ref="D264:E264" si="70">SUM(D265:D267)</f>
        <v>137326848</v>
      </c>
      <c r="E264" s="53">
        <f t="shared" si="70"/>
        <v>125198025.06999999</v>
      </c>
      <c r="F264" s="54">
        <f t="shared" si="69"/>
        <v>91.167915737787837</v>
      </c>
    </row>
    <row r="265" spans="1:6" ht="12.75" customHeight="1" x14ac:dyDescent="0.2">
      <c r="A265" s="55">
        <v>3811</v>
      </c>
      <c r="B265" s="87" t="s">
        <v>567</v>
      </c>
      <c r="C265" s="52" t="s">
        <v>568</v>
      </c>
      <c r="D265" s="244">
        <v>120761299</v>
      </c>
      <c r="E265" s="244">
        <v>109368634.03</v>
      </c>
      <c r="F265" s="54">
        <f t="shared" si="69"/>
        <v>90.565963545986705</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16565549</v>
      </c>
      <c r="E267" s="244">
        <v>15829391.039999999</v>
      </c>
      <c r="F267" s="54">
        <f t="shared" si="69"/>
        <v>95.556090776104057</v>
      </c>
    </row>
    <row r="268" spans="1:6" ht="12.75" customHeight="1" x14ac:dyDescent="0.2">
      <c r="A268" s="55">
        <v>382</v>
      </c>
      <c r="B268" s="88" t="s">
        <v>573</v>
      </c>
      <c r="C268" s="52" t="s">
        <v>574</v>
      </c>
      <c r="D268" s="53">
        <f t="shared" ref="D268:E268" si="71">SUM(D269:D272)</f>
        <v>117369014</v>
      </c>
      <c r="E268" s="53">
        <f t="shared" si="71"/>
        <v>744593125.55999994</v>
      </c>
      <c r="F268" s="54">
        <f t="shared" ref="F268:F272" si="72">IF(D268&lt;&gt;0,IF(E268/D268&gt;=100,"&gt;&gt;100",E268/D268*100),"-")</f>
        <v>634.40349388979268</v>
      </c>
    </row>
    <row r="269" spans="1:6" ht="12.75" customHeight="1" x14ac:dyDescent="0.2">
      <c r="A269" s="55">
        <v>3821</v>
      </c>
      <c r="B269" s="87" t="s">
        <v>575</v>
      </c>
      <c r="C269" s="52" t="s">
        <v>576</v>
      </c>
      <c r="D269" s="244">
        <v>39067494</v>
      </c>
      <c r="E269" s="244">
        <v>64970692.039999999</v>
      </c>
      <c r="F269" s="54">
        <f t="shared" si="72"/>
        <v>166.30371029173256</v>
      </c>
    </row>
    <row r="270" spans="1:6" ht="12.75" customHeight="1" x14ac:dyDescent="0.2">
      <c r="A270" s="55">
        <v>3822</v>
      </c>
      <c r="B270" s="87" t="s">
        <v>577</v>
      </c>
      <c r="C270" s="52" t="s">
        <v>578</v>
      </c>
      <c r="D270" s="244">
        <v>5172213</v>
      </c>
      <c r="E270" s="244">
        <v>1996681.25</v>
      </c>
      <c r="F270" s="54">
        <f t="shared" si="72"/>
        <v>38.604002774054358</v>
      </c>
    </row>
    <row r="271" spans="1:6" ht="12.75" customHeight="1" x14ac:dyDescent="0.2">
      <c r="A271" s="55" t="s">
        <v>579</v>
      </c>
      <c r="B271" s="87" t="s">
        <v>580</v>
      </c>
      <c r="C271" s="52" t="s">
        <v>579</v>
      </c>
      <c r="D271" s="244">
        <v>73129307</v>
      </c>
      <c r="E271" s="244">
        <v>677625752.26999998</v>
      </c>
      <c r="F271" s="54">
        <f t="shared" si="72"/>
        <v>926.61311869125188</v>
      </c>
    </row>
    <row r="272" spans="1:6" ht="24" x14ac:dyDescent="0.2">
      <c r="A272" s="55" t="s">
        <v>581</v>
      </c>
      <c r="B272" s="87" t="s">
        <v>582</v>
      </c>
      <c r="C272" s="56" t="s">
        <v>581</v>
      </c>
      <c r="D272" s="244"/>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v>0</v>
      </c>
      <c r="F274" s="54" t="str">
        <f t="shared" si="74"/>
        <v>-</v>
      </c>
    </row>
    <row r="275" spans="1:6" ht="12.75" customHeight="1" x14ac:dyDescent="0.2">
      <c r="A275" s="55">
        <v>3832</v>
      </c>
      <c r="B275" s="87" t="s">
        <v>587</v>
      </c>
      <c r="C275" s="52" t="s">
        <v>588</v>
      </c>
      <c r="D275" s="244"/>
      <c r="E275" s="244">
        <v>0</v>
      </c>
      <c r="F275" s="54" t="str">
        <f t="shared" si="74"/>
        <v>-</v>
      </c>
    </row>
    <row r="276" spans="1:6" ht="12.75" customHeight="1" x14ac:dyDescent="0.2">
      <c r="A276" s="55">
        <v>3833</v>
      </c>
      <c r="B276" s="87" t="s">
        <v>589</v>
      </c>
      <c r="C276" s="52" t="s">
        <v>590</v>
      </c>
      <c r="D276" s="244"/>
      <c r="E276" s="244">
        <v>0</v>
      </c>
      <c r="F276" s="54" t="str">
        <f t="shared" si="74"/>
        <v>-</v>
      </c>
    </row>
    <row r="277" spans="1:6" ht="12.75" customHeight="1" x14ac:dyDescent="0.2">
      <c r="A277" s="55">
        <v>3834</v>
      </c>
      <c r="B277" s="87" t="s">
        <v>591</v>
      </c>
      <c r="C277" s="52" t="s">
        <v>592</v>
      </c>
      <c r="D277" s="244"/>
      <c r="E277" s="244">
        <v>0</v>
      </c>
      <c r="F277" s="54" t="str">
        <f t="shared" si="74"/>
        <v>-</v>
      </c>
    </row>
    <row r="278" spans="1:6" ht="12.75" customHeight="1" x14ac:dyDescent="0.2">
      <c r="A278" s="55" t="s">
        <v>593</v>
      </c>
      <c r="B278" s="87" t="s">
        <v>341</v>
      </c>
      <c r="C278" s="52" t="s">
        <v>593</v>
      </c>
      <c r="D278" s="244"/>
      <c r="E278" s="244">
        <v>0</v>
      </c>
      <c r="F278" s="54" t="str">
        <f t="shared" si="74"/>
        <v>-</v>
      </c>
    </row>
    <row r="279" spans="1:6" ht="12.75" customHeight="1" x14ac:dyDescent="0.2">
      <c r="A279" s="55">
        <v>386</v>
      </c>
      <c r="B279" s="88" t="s">
        <v>594</v>
      </c>
      <c r="C279" s="52" t="s">
        <v>595</v>
      </c>
      <c r="D279" s="53">
        <f t="shared" ref="D279:E279" si="75">SUM(D280:D284)</f>
        <v>2637754</v>
      </c>
      <c r="E279" s="53">
        <f t="shared" si="75"/>
        <v>12847843.640000001</v>
      </c>
      <c r="F279" s="54">
        <f t="shared" si="74"/>
        <v>487.07512679347661</v>
      </c>
    </row>
    <row r="280" spans="1:6" ht="24" x14ac:dyDescent="0.2">
      <c r="A280" s="55">
        <v>3861</v>
      </c>
      <c r="B280" s="87" t="s">
        <v>596</v>
      </c>
      <c r="C280" s="52" t="s">
        <v>597</v>
      </c>
      <c r="D280" s="244">
        <v>200000</v>
      </c>
      <c r="E280" s="244">
        <v>0</v>
      </c>
      <c r="F280" s="54">
        <f t="shared" si="74"/>
        <v>0</v>
      </c>
    </row>
    <row r="281" spans="1:6" ht="24" x14ac:dyDescent="0.2">
      <c r="A281" s="55">
        <v>3862</v>
      </c>
      <c r="B281" s="87" t="s">
        <v>598</v>
      </c>
      <c r="C281" s="52" t="s">
        <v>599</v>
      </c>
      <c r="D281" s="244">
        <v>1878875</v>
      </c>
      <c r="E281" s="244">
        <v>2237391.7200000002</v>
      </c>
      <c r="F281" s="54">
        <f t="shared" si="74"/>
        <v>119.08145672277296</v>
      </c>
    </row>
    <row r="282" spans="1:6" ht="12.75" customHeight="1" x14ac:dyDescent="0.2">
      <c r="A282" s="55">
        <v>3863</v>
      </c>
      <c r="B282" s="87" t="s">
        <v>600</v>
      </c>
      <c r="C282" s="52" t="s">
        <v>601</v>
      </c>
      <c r="D282" s="244"/>
      <c r="E282" s="244">
        <v>90000</v>
      </c>
      <c r="F282" s="54" t="str">
        <f t="shared" si="74"/>
        <v>-</v>
      </c>
    </row>
    <row r="283" spans="1:6" ht="12.75" customHeight="1" x14ac:dyDescent="0.2">
      <c r="A283" s="55" t="s">
        <v>602</v>
      </c>
      <c r="B283" s="87" t="s">
        <v>603</v>
      </c>
      <c r="C283" s="52" t="s">
        <v>602</v>
      </c>
      <c r="D283" s="244">
        <v>558879</v>
      </c>
      <c r="E283" s="244">
        <v>9770451.9199999999</v>
      </c>
      <c r="F283" s="54">
        <f t="shared" si="74"/>
        <v>1748.2231252203071</v>
      </c>
    </row>
    <row r="284" spans="1:6" ht="24" x14ac:dyDescent="0.2">
      <c r="A284" s="55" t="s">
        <v>604</v>
      </c>
      <c r="B284" s="87" t="s">
        <v>605</v>
      </c>
      <c r="C284" s="56" t="s">
        <v>604</v>
      </c>
      <c r="D284" s="244"/>
      <c r="E284" s="244">
        <v>750000</v>
      </c>
      <c r="F284" s="54" t="str">
        <f t="shared" si="74"/>
        <v>-</v>
      </c>
    </row>
    <row r="285" spans="1:6" ht="12.75" customHeight="1" x14ac:dyDescent="0.2">
      <c r="A285" s="55" t="s">
        <v>606</v>
      </c>
      <c r="B285" s="87" t="s">
        <v>607</v>
      </c>
      <c r="C285" s="52" t="s">
        <v>608</v>
      </c>
      <c r="D285" s="244"/>
      <c r="E285" s="244">
        <v>0</v>
      </c>
      <c r="F285" s="54" t="str">
        <f t="shared" ref="F285:F296" si="76">IF(D285&lt;&gt;0,IF(E285/D285&gt;=100,"&gt;&gt;100",E285/D285*100),"-")</f>
        <v>-</v>
      </c>
    </row>
    <row r="286" spans="1:6" ht="12.75" customHeight="1" x14ac:dyDescent="0.2">
      <c r="A286" s="55" t="s">
        <v>606</v>
      </c>
      <c r="B286" s="87" t="s">
        <v>609</v>
      </c>
      <c r="C286" s="52" t="s">
        <v>610</v>
      </c>
      <c r="D286" s="244"/>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717218694</v>
      </c>
      <c r="E289" s="53">
        <f t="shared" si="79"/>
        <v>1406876730.53</v>
      </c>
      <c r="F289" s="54">
        <f t="shared" si="76"/>
        <v>196.15728679403327</v>
      </c>
    </row>
    <row r="290" spans="1:6" ht="12.75" customHeight="1" x14ac:dyDescent="0.2">
      <c r="A290" s="55" t="s">
        <v>606</v>
      </c>
      <c r="B290" s="87" t="s">
        <v>617</v>
      </c>
      <c r="C290" s="52" t="s">
        <v>618</v>
      </c>
      <c r="D290" s="53">
        <f>IF(D6&gt;=D289,D6-D289,0)</f>
        <v>27511724</v>
      </c>
      <c r="E290" s="53">
        <f>IF(E6&gt;=E289,E6-E289,0)</f>
        <v>27494319.920000076</v>
      </c>
      <c r="F290" s="54">
        <f t="shared" si="76"/>
        <v>99.936739406080392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59247162</v>
      </c>
      <c r="E292" s="244">
        <v>86758886.739999995</v>
      </c>
      <c r="F292" s="54">
        <f t="shared" si="76"/>
        <v>146.43551490280663</v>
      </c>
    </row>
    <row r="293" spans="1:6" ht="12.75" customHeight="1" x14ac:dyDescent="0.2">
      <c r="A293" s="55">
        <v>92221</v>
      </c>
      <c r="B293" s="87" t="s">
        <v>623</v>
      </c>
      <c r="C293" s="52" t="s">
        <v>624</v>
      </c>
      <c r="D293" s="244"/>
      <c r="E293" s="244">
        <v>0</v>
      </c>
      <c r="F293" s="54" t="str">
        <f t="shared" si="76"/>
        <v>-</v>
      </c>
    </row>
    <row r="294" spans="1:6" ht="12.75" customHeight="1" x14ac:dyDescent="0.2">
      <c r="A294" s="55">
        <v>96</v>
      </c>
      <c r="B294" s="87" t="s">
        <v>625</v>
      </c>
      <c r="C294" s="52" t="s">
        <v>626</v>
      </c>
      <c r="D294" s="244"/>
      <c r="E294" s="244">
        <v>750000</v>
      </c>
      <c r="F294" s="54" t="str">
        <f t="shared" si="76"/>
        <v>-</v>
      </c>
    </row>
    <row r="295" spans="1:6" ht="24" x14ac:dyDescent="0.2">
      <c r="A295" s="55">
        <v>9661</v>
      </c>
      <c r="B295" s="87" t="s">
        <v>627</v>
      </c>
      <c r="C295" s="52" t="s">
        <v>628</v>
      </c>
      <c r="D295" s="244"/>
      <c r="E295" s="244">
        <v>0</v>
      </c>
      <c r="F295" s="54" t="str">
        <f t="shared" si="76"/>
        <v>-</v>
      </c>
    </row>
    <row r="296" spans="1:6" ht="12.75" customHeight="1" x14ac:dyDescent="0.2">
      <c r="A296" s="57" t="s">
        <v>629</v>
      </c>
      <c r="B296" s="235" t="s">
        <v>630</v>
      </c>
      <c r="C296" s="58" t="s">
        <v>629</v>
      </c>
      <c r="D296" s="245"/>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8329818</v>
      </c>
      <c r="E350" s="53">
        <f t="shared" si="95"/>
        <v>4033391.67</v>
      </c>
      <c r="F350" s="54">
        <f t="shared" si="81"/>
        <v>48.421126007795131</v>
      </c>
    </row>
    <row r="351" spans="1:6" ht="12.75" customHeight="1" x14ac:dyDescent="0.2">
      <c r="A351" s="55">
        <v>41</v>
      </c>
      <c r="B351" s="87" t="s">
        <v>738</v>
      </c>
      <c r="C351" s="52" t="s">
        <v>739</v>
      </c>
      <c r="D351" s="53">
        <f t="shared" ref="D351:E351" si="96">D352+D356</f>
        <v>281225</v>
      </c>
      <c r="E351" s="53">
        <f t="shared" si="96"/>
        <v>268441.75</v>
      </c>
      <c r="F351" s="54">
        <f t="shared" si="81"/>
        <v>95.454440394701763</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281225</v>
      </c>
      <c r="E356" s="53">
        <f t="shared" si="98"/>
        <v>268441.75</v>
      </c>
      <c r="F356" s="54">
        <f t="shared" si="81"/>
        <v>95.454440394701763</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v>281225</v>
      </c>
      <c r="E360" s="244">
        <v>268441.75</v>
      </c>
      <c r="F360" s="54">
        <f t="shared" si="81"/>
        <v>95.454440394701763</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7980968</v>
      </c>
      <c r="E363" s="53">
        <f t="shared" si="99"/>
        <v>3593806.17</v>
      </c>
      <c r="F363" s="54">
        <f t="shared" si="81"/>
        <v>45.029702787932493</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7897880</v>
      </c>
      <c r="E369" s="53">
        <f t="shared" si="101"/>
        <v>3238566.11</v>
      </c>
      <c r="F369" s="54">
        <f t="shared" si="81"/>
        <v>41.005511732262327</v>
      </c>
    </row>
    <row r="370" spans="1:6" ht="12.75" customHeight="1" x14ac:dyDescent="0.2">
      <c r="A370" s="55">
        <v>4221</v>
      </c>
      <c r="B370" s="87" t="s">
        <v>672</v>
      </c>
      <c r="C370" s="52" t="s">
        <v>764</v>
      </c>
      <c r="D370" s="244">
        <v>7897880</v>
      </c>
      <c r="E370" s="244">
        <v>3238566.11</v>
      </c>
      <c r="F370" s="54">
        <f t="shared" si="81"/>
        <v>41.005511732262327</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234700</v>
      </c>
      <c r="F378" s="54" t="str">
        <f t="shared" si="81"/>
        <v>-</v>
      </c>
    </row>
    <row r="379" spans="1:6" ht="12.75" customHeight="1" x14ac:dyDescent="0.2">
      <c r="A379" s="55">
        <v>4231</v>
      </c>
      <c r="B379" s="87" t="s">
        <v>690</v>
      </c>
      <c r="C379" s="52" t="s">
        <v>775</v>
      </c>
      <c r="D379" s="244"/>
      <c r="E379" s="244">
        <v>234700</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23633.81</v>
      </c>
      <c r="F383" s="54" t="str">
        <f t="shared" si="81"/>
        <v>-</v>
      </c>
    </row>
    <row r="384" spans="1:6" ht="12.75" customHeight="1" x14ac:dyDescent="0.2">
      <c r="A384" s="55">
        <v>4241</v>
      </c>
      <c r="B384" s="87" t="s">
        <v>781</v>
      </c>
      <c r="C384" s="52" t="s">
        <v>782</v>
      </c>
      <c r="D384" s="244"/>
      <c r="E384" s="244">
        <v>23633.81</v>
      </c>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83088</v>
      </c>
      <c r="E391" s="53">
        <f t="shared" si="105"/>
        <v>96906.25</v>
      </c>
      <c r="F391" s="54">
        <f t="shared" si="81"/>
        <v>116.6308612555363</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83088</v>
      </c>
      <c r="E393" s="244">
        <v>96906.25</v>
      </c>
      <c r="F393" s="54">
        <f t="shared" si="81"/>
        <v>116.6308612555363</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67625</v>
      </c>
      <c r="E402" s="53">
        <f t="shared" si="109"/>
        <v>171143.75</v>
      </c>
      <c r="F402" s="54">
        <f t="shared" si="81"/>
        <v>253.07763401109057</v>
      </c>
    </row>
    <row r="403" spans="1:6" ht="12.75" customHeight="1" x14ac:dyDescent="0.2">
      <c r="A403" s="55">
        <v>451</v>
      </c>
      <c r="B403" s="87" t="s">
        <v>809</v>
      </c>
      <c r="C403" s="52" t="s">
        <v>810</v>
      </c>
      <c r="D403" s="244">
        <v>67625</v>
      </c>
      <c r="E403" s="244">
        <v>171143.75</v>
      </c>
      <c r="F403" s="54">
        <f t="shared" si="81"/>
        <v>253.07763401109057</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8329818</v>
      </c>
      <c r="E408" s="53">
        <f t="shared" si="111"/>
        <v>4033391.67</v>
      </c>
      <c r="F408" s="54">
        <f t="shared" si="81"/>
        <v>48.421126007795131</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25283782</v>
      </c>
      <c r="E410" s="244">
        <v>33613600.009999998</v>
      </c>
      <c r="F410" s="54">
        <f t="shared" si="81"/>
        <v>132.94530070699074</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744730418</v>
      </c>
      <c r="E412" s="53">
        <f>E6+E298</f>
        <v>1434371050.45</v>
      </c>
      <c r="F412" s="54">
        <f t="shared" si="81"/>
        <v>192.60272117017249</v>
      </c>
    </row>
    <row r="413" spans="1:6" ht="12.75" customHeight="1" x14ac:dyDescent="0.2">
      <c r="A413" s="55" t="s">
        <v>606</v>
      </c>
      <c r="B413" s="87" t="s">
        <v>829</v>
      </c>
      <c r="C413" s="52" t="s">
        <v>830</v>
      </c>
      <c r="D413" s="53">
        <f t="shared" ref="D413:E413" si="112">D289+D350</f>
        <v>725548512</v>
      </c>
      <c r="E413" s="53">
        <f t="shared" si="112"/>
        <v>1410910122.2</v>
      </c>
      <c r="F413" s="54">
        <f t="shared" si="81"/>
        <v>194.46116956546115</v>
      </c>
    </row>
    <row r="414" spans="1:6" ht="12.75" customHeight="1" x14ac:dyDescent="0.2">
      <c r="A414" s="55" t="s">
        <v>606</v>
      </c>
      <c r="B414" s="87" t="s">
        <v>831</v>
      </c>
      <c r="C414" s="52" t="s">
        <v>832</v>
      </c>
      <c r="D414" s="53">
        <f t="shared" ref="D414:E414" si="113">IF(D412&gt;=D413,D412-D413,0)</f>
        <v>19181906</v>
      </c>
      <c r="E414" s="53">
        <f t="shared" si="113"/>
        <v>23460928.25</v>
      </c>
      <c r="F414" s="54">
        <f t="shared" si="81"/>
        <v>122.30759680503074</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33963380</v>
      </c>
      <c r="E416" s="53">
        <f t="shared" si="115"/>
        <v>53145286.729999997</v>
      </c>
      <c r="F416" s="54">
        <f t="shared" si="81"/>
        <v>156.47820308226096</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750000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v>48366</v>
      </c>
      <c r="E638" s="244">
        <v>107923.79</v>
      </c>
      <c r="F638" s="54">
        <f t="shared" si="119"/>
        <v>223.13978828102387</v>
      </c>
    </row>
    <row r="639" spans="1:6" ht="12.75" customHeight="1" x14ac:dyDescent="0.2">
      <c r="A639" s="55" t="s">
        <v>606</v>
      </c>
      <c r="B639" s="87" t="s">
        <v>1273</v>
      </c>
      <c r="C639" s="52" t="s">
        <v>1274</v>
      </c>
      <c r="D639" s="53">
        <f t="shared" ref="D639:E639" si="180">D412+D420</f>
        <v>744730418</v>
      </c>
      <c r="E639" s="53">
        <f t="shared" si="180"/>
        <v>1434371050.45</v>
      </c>
      <c r="F639" s="54">
        <f t="shared" si="119"/>
        <v>192.60272117017249</v>
      </c>
    </row>
    <row r="640" spans="1:6" ht="12.75" customHeight="1" x14ac:dyDescent="0.2">
      <c r="A640" s="55" t="s">
        <v>606</v>
      </c>
      <c r="B640" s="87" t="s">
        <v>1275</v>
      </c>
      <c r="C640" s="52" t="s">
        <v>1276</v>
      </c>
      <c r="D640" s="53">
        <f t="shared" ref="D640:E640" si="181">D413+D528</f>
        <v>725548512</v>
      </c>
      <c r="E640" s="53">
        <f t="shared" si="181"/>
        <v>1410910122.2</v>
      </c>
      <c r="F640" s="54">
        <f t="shared" si="119"/>
        <v>194.46116956546115</v>
      </c>
    </row>
    <row r="641" spans="1:6" ht="12.75" customHeight="1" x14ac:dyDescent="0.2">
      <c r="A641" s="55" t="s">
        <v>606</v>
      </c>
      <c r="B641" s="87" t="s">
        <v>1277</v>
      </c>
      <c r="C641" s="52" t="s">
        <v>1278</v>
      </c>
      <c r="D641" s="53">
        <f t="shared" ref="D641:E641" si="182">IF(D639&gt;=D640,D639-D640,0)</f>
        <v>19181906</v>
      </c>
      <c r="E641" s="53">
        <f t="shared" si="182"/>
        <v>23460928.25</v>
      </c>
      <c r="F641" s="54">
        <f t="shared" si="119"/>
        <v>122.30759680503074</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33915014</v>
      </c>
      <c r="E643" s="53">
        <f t="shared" si="184"/>
        <v>53037362.939999998</v>
      </c>
      <c r="F643" s="54">
        <f t="shared" si="119"/>
        <v>156.38313739159889</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53096920</v>
      </c>
      <c r="E645" s="53">
        <f t="shared" si="186"/>
        <v>76498291.189999998</v>
      </c>
      <c r="F645" s="54">
        <f t="shared" si="119"/>
        <v>144.07293528513517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993980</v>
      </c>
      <c r="E647" s="245">
        <v>1189791.77</v>
      </c>
      <c r="F647" s="59">
        <f t="shared" si="119"/>
        <v>119.6997696130707</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0</v>
      </c>
      <c r="E649" s="244">
        <v>0</v>
      </c>
      <c r="F649" s="54" t="str">
        <f t="shared" ref="F649:F724" si="188">IF(D649&lt;&gt;0,IF(E649/D649&gt;=100,"&gt;&gt;100",E649/D649*100),"-")</f>
        <v>-</v>
      </c>
    </row>
    <row r="650" spans="1:6" ht="12.75" customHeight="1" x14ac:dyDescent="0.2">
      <c r="A650" s="55" t="s">
        <v>1294</v>
      </c>
      <c r="B650" s="87" t="s">
        <v>1295</v>
      </c>
      <c r="C650" s="52" t="s">
        <v>1294</v>
      </c>
      <c r="D650" s="244">
        <v>122728572</v>
      </c>
      <c r="E650" s="244">
        <v>127242127.95999999</v>
      </c>
      <c r="F650" s="54">
        <f t="shared" si="188"/>
        <v>103.67767332940205</v>
      </c>
    </row>
    <row r="651" spans="1:6" ht="12.75" customHeight="1" x14ac:dyDescent="0.2">
      <c r="A651" s="55" t="s">
        <v>1296</v>
      </c>
      <c r="B651" s="87" t="s">
        <v>1297</v>
      </c>
      <c r="C651" s="52" t="s">
        <v>1296</v>
      </c>
      <c r="D651" s="244">
        <v>122728572</v>
      </c>
      <c r="E651" s="244">
        <v>127242127.95999999</v>
      </c>
      <c r="F651" s="54">
        <f t="shared" si="188"/>
        <v>103.67767332940205</v>
      </c>
    </row>
    <row r="652" spans="1:6" ht="24" x14ac:dyDescent="0.2">
      <c r="A652" s="55">
        <v>11</v>
      </c>
      <c r="B652" s="87" t="s">
        <v>1298</v>
      </c>
      <c r="C652" s="52" t="s">
        <v>1299</v>
      </c>
      <c r="D652" s="53">
        <f t="shared" ref="D652:E652" si="189">+D649+D650-D651</f>
        <v>0</v>
      </c>
      <c r="E652" s="53">
        <f t="shared" si="189"/>
        <v>0</v>
      </c>
      <c r="F652" s="54" t="str">
        <f t="shared" si="188"/>
        <v>-</v>
      </c>
    </row>
    <row r="653" spans="1:6" ht="24" x14ac:dyDescent="0.2">
      <c r="A653" s="55" t="s">
        <v>606</v>
      </c>
      <c r="B653" s="87" t="s">
        <v>1300</v>
      </c>
      <c r="C653" s="52" t="s">
        <v>1301</v>
      </c>
      <c r="D653" s="264">
        <v>379</v>
      </c>
      <c r="E653" s="264">
        <v>377</v>
      </c>
      <c r="F653" s="54">
        <f t="shared" si="188"/>
        <v>99.47229551451187</v>
      </c>
    </row>
    <row r="654" spans="1:6" ht="24" x14ac:dyDescent="0.2">
      <c r="A654" s="55" t="s">
        <v>606</v>
      </c>
      <c r="B654" s="87" t="s">
        <v>1302</v>
      </c>
      <c r="C654" s="52" t="s">
        <v>1303</v>
      </c>
      <c r="D654" s="264">
        <v>0</v>
      </c>
      <c r="E654" s="264"/>
      <c r="F654" s="54" t="str">
        <f t="shared" si="188"/>
        <v>-</v>
      </c>
    </row>
    <row r="655" spans="1:6" ht="12.75" customHeight="1" x14ac:dyDescent="0.2">
      <c r="A655" s="55" t="s">
        <v>606</v>
      </c>
      <c r="B655" s="87" t="s">
        <v>1304</v>
      </c>
      <c r="C655" s="52" t="s">
        <v>1305</v>
      </c>
      <c r="D655" s="264">
        <v>362</v>
      </c>
      <c r="E655" s="264">
        <v>363</v>
      </c>
      <c r="F655" s="54">
        <f t="shared" si="188"/>
        <v>100.27624309392264</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v>750000</v>
      </c>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42590</v>
      </c>
      <c r="E716" s="244">
        <v>141160.47</v>
      </c>
      <c r="F716" s="54">
        <f t="shared" si="188"/>
        <v>331.44040854660716</v>
      </c>
    </row>
    <row r="717" spans="1:6" ht="12.75" customHeight="1" x14ac:dyDescent="0.2">
      <c r="A717" s="55">
        <v>31215</v>
      </c>
      <c r="B717" s="87" t="s">
        <v>1411</v>
      </c>
      <c r="C717" s="52" t="s">
        <v>1412</v>
      </c>
      <c r="D717" s="244">
        <v>136342</v>
      </c>
      <c r="E717" s="244">
        <v>142967.76999999999</v>
      </c>
      <c r="F717" s="54">
        <f t="shared" si="188"/>
        <v>104.85966906749205</v>
      </c>
    </row>
    <row r="718" spans="1:6" ht="12.75" customHeight="1" x14ac:dyDescent="0.2">
      <c r="A718" s="55">
        <v>32121</v>
      </c>
      <c r="B718" s="87" t="s">
        <v>1413</v>
      </c>
      <c r="C718" s="52" t="s">
        <v>1414</v>
      </c>
      <c r="D718" s="244">
        <v>1778715</v>
      </c>
      <c r="E718" s="244">
        <v>2031967.07</v>
      </c>
      <c r="F718" s="54">
        <f t="shared" si="188"/>
        <v>114.23792288253037</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19026</v>
      </c>
      <c r="E720" s="244">
        <v>332155.07</v>
      </c>
      <c r="F720" s="54">
        <f t="shared" si="188"/>
        <v>1745.7955955008933</v>
      </c>
    </row>
    <row r="721" spans="1:6" ht="12.75" customHeight="1" x14ac:dyDescent="0.2">
      <c r="A721" s="55" t="s">
        <v>1419</v>
      </c>
      <c r="B721" s="87" t="s">
        <v>1420</v>
      </c>
      <c r="C721" s="52" t="s">
        <v>1419</v>
      </c>
      <c r="D721" s="244">
        <v>143265</v>
      </c>
      <c r="E721" s="244">
        <v>208530.58</v>
      </c>
      <c r="F721" s="54">
        <f t="shared" si="188"/>
        <v>145.55584406519387</v>
      </c>
    </row>
    <row r="722" spans="1:6" ht="12.75" customHeight="1" x14ac:dyDescent="0.2">
      <c r="A722" s="55" t="s">
        <v>1421</v>
      </c>
      <c r="B722" s="87" t="s">
        <v>1422</v>
      </c>
      <c r="C722" s="52" t="s">
        <v>1421</v>
      </c>
      <c r="D722" s="244">
        <v>968536</v>
      </c>
      <c r="E722" s="244">
        <v>1222494.32</v>
      </c>
      <c r="F722" s="54">
        <f t="shared" si="188"/>
        <v>126.22084465626473</v>
      </c>
    </row>
    <row r="723" spans="1:6" ht="12.75" customHeight="1" x14ac:dyDescent="0.2">
      <c r="A723" s="55" t="s">
        <v>1423</v>
      </c>
      <c r="B723" s="87" t="s">
        <v>1424</v>
      </c>
      <c r="C723" s="52" t="s">
        <v>1423</v>
      </c>
      <c r="D723" s="244">
        <v>345859</v>
      </c>
      <c r="E723" s="244">
        <v>429623.97</v>
      </c>
      <c r="F723" s="54">
        <f t="shared" si="188"/>
        <v>124.219398656678</v>
      </c>
    </row>
    <row r="724" spans="1:6" ht="12.75" customHeight="1" x14ac:dyDescent="0.2">
      <c r="A724" s="55" t="s">
        <v>1425</v>
      </c>
      <c r="B724" s="87" t="s">
        <v>1426</v>
      </c>
      <c r="C724" s="52" t="s">
        <v>1425</v>
      </c>
      <c r="D724" s="244"/>
      <c r="E724" s="244">
        <v>0</v>
      </c>
      <c r="F724" s="54" t="str">
        <f t="shared" si="188"/>
        <v>-</v>
      </c>
    </row>
    <row r="725" spans="1:6" ht="12.75" customHeight="1" x14ac:dyDescent="0.2">
      <c r="A725" s="55">
        <v>32911</v>
      </c>
      <c r="B725" s="87" t="s">
        <v>1427</v>
      </c>
      <c r="C725" s="52" t="s">
        <v>1428</v>
      </c>
      <c r="D725" s="244"/>
      <c r="E725" s="244">
        <v>0</v>
      </c>
      <c r="F725" s="54" t="str">
        <f t="shared" ref="F725:F979" si="190">IF(D725&lt;&gt;0,IF(E725/D725&gt;=100,"&gt;&gt;100",E725/D725*100),"-")</f>
        <v>-</v>
      </c>
    </row>
    <row r="726" spans="1:6" ht="12.75" customHeight="1" x14ac:dyDescent="0.2">
      <c r="A726" s="55" t="s">
        <v>1429</v>
      </c>
      <c r="B726" s="87" t="s">
        <v>1430</v>
      </c>
      <c r="C726" s="52" t="s">
        <v>1429</v>
      </c>
      <c r="D726" s="244">
        <v>2802</v>
      </c>
      <c r="E726" s="244">
        <v>51162.400000000001</v>
      </c>
      <c r="F726" s="54">
        <f t="shared" si="190"/>
        <v>1825.9243397573161</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v>2991288</v>
      </c>
      <c r="E760" s="244">
        <v>2814658.74</v>
      </c>
      <c r="F760" s="54">
        <f t="shared" si="190"/>
        <v>94.095210491266641</v>
      </c>
    </row>
    <row r="761" spans="1:6" ht="12.75" customHeight="1" x14ac:dyDescent="0.2">
      <c r="A761" s="55">
        <v>36313</v>
      </c>
      <c r="B761" s="87" t="s">
        <v>1499</v>
      </c>
      <c r="C761" s="52" t="s">
        <v>1500</v>
      </c>
      <c r="D761" s="244"/>
      <c r="E761" s="244">
        <v>0</v>
      </c>
      <c r="F761" s="54" t="str">
        <f t="shared" si="190"/>
        <v>-</v>
      </c>
    </row>
    <row r="762" spans="1:6" ht="12.75" customHeight="1" x14ac:dyDescent="0.2">
      <c r="A762" s="55">
        <v>36314</v>
      </c>
      <c r="B762" s="87" t="s">
        <v>1501</v>
      </c>
      <c r="C762" s="52" t="s">
        <v>1502</v>
      </c>
      <c r="D762" s="244">
        <v>40000</v>
      </c>
      <c r="E762" s="244">
        <v>70000</v>
      </c>
      <c r="F762" s="54">
        <f t="shared" si="190"/>
        <v>175</v>
      </c>
    </row>
    <row r="763" spans="1:6" ht="12.75" customHeight="1" x14ac:dyDescent="0.2">
      <c r="A763" s="55">
        <v>36315</v>
      </c>
      <c r="B763" s="87" t="s">
        <v>1503</v>
      </c>
      <c r="C763" s="52" t="s">
        <v>1504</v>
      </c>
      <c r="D763" s="244">
        <v>2064006</v>
      </c>
      <c r="E763" s="244">
        <v>1409118.5</v>
      </c>
      <c r="F763" s="54">
        <f t="shared" si="190"/>
        <v>68.27104669269373</v>
      </c>
    </row>
    <row r="764" spans="1:6" ht="12.75" customHeight="1" x14ac:dyDescent="0.2">
      <c r="A764" s="55">
        <v>36316</v>
      </c>
      <c r="B764" s="87" t="s">
        <v>1505</v>
      </c>
      <c r="C764" s="52" t="s">
        <v>1506</v>
      </c>
      <c r="D764" s="244">
        <v>442197</v>
      </c>
      <c r="E764" s="244">
        <v>365834.85</v>
      </c>
      <c r="F764" s="54">
        <f t="shared" si="190"/>
        <v>82.731192206188638</v>
      </c>
    </row>
    <row r="765" spans="1:6" ht="12.75" customHeight="1" x14ac:dyDescent="0.2">
      <c r="A765" s="55">
        <v>36317</v>
      </c>
      <c r="B765" s="87" t="s">
        <v>1507</v>
      </c>
      <c r="C765" s="52" t="s">
        <v>1508</v>
      </c>
      <c r="D765" s="244"/>
      <c r="E765" s="244">
        <v>0</v>
      </c>
      <c r="F765" s="54" t="str">
        <f t="shared" si="190"/>
        <v>-</v>
      </c>
    </row>
    <row r="766" spans="1:6" ht="12.75" customHeight="1" x14ac:dyDescent="0.2">
      <c r="A766" s="55">
        <v>36318</v>
      </c>
      <c r="B766" s="87" t="s">
        <v>1509</v>
      </c>
      <c r="C766" s="52" t="s">
        <v>1510</v>
      </c>
      <c r="D766" s="244"/>
      <c r="E766" s="244">
        <v>0</v>
      </c>
      <c r="F766" s="54" t="str">
        <f t="shared" si="190"/>
        <v>-</v>
      </c>
    </row>
    <row r="767" spans="1:6" ht="24" x14ac:dyDescent="0.2">
      <c r="A767" s="55">
        <v>36319</v>
      </c>
      <c r="B767" s="234" t="s">
        <v>1511</v>
      </c>
      <c r="C767" s="52" t="s">
        <v>1512</v>
      </c>
      <c r="D767" s="244"/>
      <c r="E767" s="244">
        <v>0</v>
      </c>
      <c r="F767" s="54" t="str">
        <f t="shared" si="190"/>
        <v>-</v>
      </c>
    </row>
    <row r="768" spans="1:6" ht="12.75" customHeight="1" x14ac:dyDescent="0.2">
      <c r="A768" s="55">
        <v>36323</v>
      </c>
      <c r="B768" s="87" t="s">
        <v>1513</v>
      </c>
      <c r="C768" s="52" t="s">
        <v>1514</v>
      </c>
      <c r="D768" s="244"/>
      <c r="E768" s="244">
        <v>0</v>
      </c>
      <c r="F768" s="54" t="str">
        <f t="shared" si="190"/>
        <v>-</v>
      </c>
    </row>
    <row r="769" spans="1:6" ht="12.75" customHeight="1" x14ac:dyDescent="0.2">
      <c r="A769" s="55">
        <v>36324</v>
      </c>
      <c r="B769" s="87" t="s">
        <v>1515</v>
      </c>
      <c r="C769" s="52" t="s">
        <v>1516</v>
      </c>
      <c r="D769" s="244">
        <v>1730000</v>
      </c>
      <c r="E769" s="244">
        <v>2724837.5</v>
      </c>
      <c r="F769" s="54">
        <f t="shared" si="190"/>
        <v>157.50505780346822</v>
      </c>
    </row>
    <row r="770" spans="1:6" ht="12.75" customHeight="1" x14ac:dyDescent="0.2">
      <c r="A770" s="55">
        <v>36325</v>
      </c>
      <c r="B770" s="87" t="s">
        <v>1517</v>
      </c>
      <c r="C770" s="52" t="s">
        <v>1518</v>
      </c>
      <c r="D770" s="244">
        <v>27331418</v>
      </c>
      <c r="E770" s="244">
        <v>42650637.509999998</v>
      </c>
      <c r="F770" s="54">
        <f t="shared" si="190"/>
        <v>156.049852627478</v>
      </c>
    </row>
    <row r="771" spans="1:6" ht="12.75" customHeight="1" x14ac:dyDescent="0.2">
      <c r="A771" s="55">
        <v>36326</v>
      </c>
      <c r="B771" s="87" t="s">
        <v>1519</v>
      </c>
      <c r="C771" s="52" t="s">
        <v>1520</v>
      </c>
      <c r="D771" s="244">
        <v>11598663</v>
      </c>
      <c r="E771" s="244">
        <v>14451072.699999999</v>
      </c>
      <c r="F771" s="54">
        <f t="shared" si="190"/>
        <v>124.59257329918113</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v>93092</v>
      </c>
      <c r="E791" s="244">
        <v>0</v>
      </c>
      <c r="F791" s="54">
        <f t="shared" si="190"/>
        <v>0</v>
      </c>
    </row>
    <row r="792" spans="1:6" ht="24" x14ac:dyDescent="0.2">
      <c r="A792" s="55" t="s">
        <v>1561</v>
      </c>
      <c r="B792" s="87" t="s">
        <v>1562</v>
      </c>
      <c r="C792" s="52" t="s">
        <v>1561</v>
      </c>
      <c r="D792" s="244">
        <v>2172068</v>
      </c>
      <c r="E792" s="244">
        <v>2146435.9300000002</v>
      </c>
      <c r="F792" s="54">
        <f t="shared" si="190"/>
        <v>98.819923225239734</v>
      </c>
    </row>
    <row r="793" spans="1:6" ht="24" x14ac:dyDescent="0.2">
      <c r="A793" s="55" t="s">
        <v>1563</v>
      </c>
      <c r="B793" s="87" t="s">
        <v>1564</v>
      </c>
      <c r="C793" s="52" t="s">
        <v>1563</v>
      </c>
      <c r="D793" s="244">
        <v>1630526</v>
      </c>
      <c r="E793" s="244">
        <v>711707.72</v>
      </c>
      <c r="F793" s="54">
        <f t="shared" si="190"/>
        <v>43.648964812581951</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349390</v>
      </c>
      <c r="E795" s="244">
        <v>0</v>
      </c>
      <c r="F795" s="54">
        <f t="shared" si="190"/>
        <v>0</v>
      </c>
    </row>
    <row r="796" spans="1:6" ht="12.75" customHeight="1" x14ac:dyDescent="0.2">
      <c r="A796" s="55" t="s">
        <v>1569</v>
      </c>
      <c r="B796" s="87" t="s">
        <v>1570</v>
      </c>
      <c r="C796" s="52" t="s">
        <v>1569</v>
      </c>
      <c r="D796" s="244">
        <v>1000145</v>
      </c>
      <c r="E796" s="244">
        <v>0</v>
      </c>
      <c r="F796" s="54">
        <f t="shared" si="190"/>
        <v>0</v>
      </c>
    </row>
    <row r="797" spans="1:6" ht="24" x14ac:dyDescent="0.2">
      <c r="A797" s="55" t="s">
        <v>1571</v>
      </c>
      <c r="B797" s="87" t="s">
        <v>1572</v>
      </c>
      <c r="C797" s="52" t="s">
        <v>1571</v>
      </c>
      <c r="D797" s="244"/>
      <c r="E797" s="244">
        <v>0</v>
      </c>
      <c r="F797" s="54" t="str">
        <f t="shared" si="190"/>
        <v>-</v>
      </c>
    </row>
    <row r="798" spans="1:6" ht="24" x14ac:dyDescent="0.2">
      <c r="A798" s="55" t="s">
        <v>1573</v>
      </c>
      <c r="B798" s="87" t="s">
        <v>1574</v>
      </c>
      <c r="C798" s="52" t="s">
        <v>1573</v>
      </c>
      <c r="D798" s="244"/>
      <c r="E798" s="244">
        <v>0</v>
      </c>
      <c r="F798" s="54" t="str">
        <f t="shared" si="190"/>
        <v>-</v>
      </c>
    </row>
    <row r="799" spans="1:6" ht="24" x14ac:dyDescent="0.2">
      <c r="A799" s="55" t="s">
        <v>1575</v>
      </c>
      <c r="B799" s="87" t="s">
        <v>1576</v>
      </c>
      <c r="C799" s="52" t="s">
        <v>1575</v>
      </c>
      <c r="D799" s="244"/>
      <c r="E799" s="244">
        <v>0</v>
      </c>
      <c r="F799" s="54" t="str">
        <f t="shared" si="190"/>
        <v>-</v>
      </c>
    </row>
    <row r="800" spans="1:6" ht="24" x14ac:dyDescent="0.2">
      <c r="A800" s="55" t="s">
        <v>1577</v>
      </c>
      <c r="B800" s="87" t="s">
        <v>1578</v>
      </c>
      <c r="C800" s="52" t="s">
        <v>1577</v>
      </c>
      <c r="D800" s="244">
        <v>2138464</v>
      </c>
      <c r="E800" s="244">
        <v>80276.25</v>
      </c>
      <c r="F800" s="54">
        <f t="shared" si="190"/>
        <v>3.7539210386520416</v>
      </c>
    </row>
    <row r="801" spans="1:6" ht="24" x14ac:dyDescent="0.2">
      <c r="A801" s="55" t="s">
        <v>1579</v>
      </c>
      <c r="B801" s="87" t="s">
        <v>1580</v>
      </c>
      <c r="C801" s="52" t="s">
        <v>1579</v>
      </c>
      <c r="D801" s="244">
        <v>2679253</v>
      </c>
      <c r="E801" s="244">
        <v>7029684.5899999999</v>
      </c>
      <c r="F801" s="54">
        <f t="shared" si="190"/>
        <v>262.374795885271</v>
      </c>
    </row>
    <row r="802" spans="1:6" ht="24" x14ac:dyDescent="0.2">
      <c r="A802" s="55" t="s">
        <v>1581</v>
      </c>
      <c r="B802" s="87" t="s">
        <v>1582</v>
      </c>
      <c r="C802" s="52" t="s">
        <v>1581</v>
      </c>
      <c r="D802" s="244">
        <v>43833</v>
      </c>
      <c r="E802" s="244">
        <v>1473550.3</v>
      </c>
      <c r="F802" s="54">
        <f t="shared" si="190"/>
        <v>3361.7372755686356</v>
      </c>
    </row>
    <row r="803" spans="1:6" ht="24" x14ac:dyDescent="0.2">
      <c r="A803" s="55" t="s">
        <v>1583</v>
      </c>
      <c r="B803" s="87" t="s">
        <v>1584</v>
      </c>
      <c r="C803" s="52" t="s">
        <v>1583</v>
      </c>
      <c r="D803" s="244">
        <v>22328394</v>
      </c>
      <c r="E803" s="244">
        <v>30531038.780000001</v>
      </c>
      <c r="F803" s="54">
        <f t="shared" si="190"/>
        <v>136.73638498138288</v>
      </c>
    </row>
    <row r="804" spans="1:6" ht="12.75" customHeight="1" x14ac:dyDescent="0.2">
      <c r="A804" s="55" t="s">
        <v>1585</v>
      </c>
      <c r="B804" s="87" t="s">
        <v>1586</v>
      </c>
      <c r="C804" s="52" t="s">
        <v>1585</v>
      </c>
      <c r="D804" s="244">
        <v>80979024</v>
      </c>
      <c r="E804" s="244">
        <v>116400992.59999999</v>
      </c>
      <c r="F804" s="54">
        <f t="shared" si="190"/>
        <v>143.74215302965371</v>
      </c>
    </row>
    <row r="805" spans="1:6" ht="12.75" customHeight="1" x14ac:dyDescent="0.2">
      <c r="A805" s="55" t="s">
        <v>1587</v>
      </c>
      <c r="B805" s="87" t="s">
        <v>1588</v>
      </c>
      <c r="C805" s="52" t="s">
        <v>1587</v>
      </c>
      <c r="D805" s="244">
        <v>1055819</v>
      </c>
      <c r="E805" s="244">
        <v>2561960.96</v>
      </c>
      <c r="F805" s="54">
        <f t="shared" si="190"/>
        <v>242.65153023387529</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c r="E807" s="244">
        <v>0</v>
      </c>
      <c r="F807" s="54" t="str">
        <f t="shared" si="190"/>
        <v>-</v>
      </c>
    </row>
    <row r="808" spans="1:6" ht="12.75" customHeight="1" x14ac:dyDescent="0.2">
      <c r="A808" s="55" t="s">
        <v>1593</v>
      </c>
      <c r="B808" s="87" t="s">
        <v>1594</v>
      </c>
      <c r="C808" s="52" t="s">
        <v>1593</v>
      </c>
      <c r="D808" s="244"/>
      <c r="E808" s="244">
        <v>0</v>
      </c>
      <c r="F808" s="54" t="str">
        <f t="shared" si="190"/>
        <v>-</v>
      </c>
    </row>
    <row r="809" spans="1:6" ht="12.75" customHeight="1" x14ac:dyDescent="0.2">
      <c r="A809" s="55" t="s">
        <v>1595</v>
      </c>
      <c r="B809" s="87" t="s">
        <v>1596</v>
      </c>
      <c r="C809" s="52" t="s">
        <v>1595</v>
      </c>
      <c r="D809" s="244"/>
      <c r="E809" s="244">
        <v>0</v>
      </c>
      <c r="F809" s="54" t="str">
        <f t="shared" si="190"/>
        <v>-</v>
      </c>
    </row>
    <row r="810" spans="1:6" ht="12.75" customHeight="1" x14ac:dyDescent="0.2">
      <c r="A810" s="55" t="s">
        <v>1597</v>
      </c>
      <c r="B810" s="87" t="s">
        <v>1598</v>
      </c>
      <c r="C810" s="52" t="s">
        <v>1597</v>
      </c>
      <c r="D810" s="244"/>
      <c r="E810" s="244">
        <v>0</v>
      </c>
      <c r="F810" s="54" t="str">
        <f t="shared" si="190"/>
        <v>-</v>
      </c>
    </row>
    <row r="811" spans="1:6" ht="12.75" customHeight="1" x14ac:dyDescent="0.2">
      <c r="A811" s="55" t="s">
        <v>1599</v>
      </c>
      <c r="B811" s="87" t="s">
        <v>1600</v>
      </c>
      <c r="C811" s="52" t="s">
        <v>1599</v>
      </c>
      <c r="D811" s="244"/>
      <c r="E811" s="244">
        <v>0</v>
      </c>
      <c r="F811" s="54" t="str">
        <f t="shared" si="190"/>
        <v>-</v>
      </c>
    </row>
    <row r="812" spans="1:6" ht="12.75" customHeight="1" x14ac:dyDescent="0.2">
      <c r="A812" s="55" t="s">
        <v>1601</v>
      </c>
      <c r="B812" s="87" t="s">
        <v>1602</v>
      </c>
      <c r="C812" s="52" t="s">
        <v>1601</v>
      </c>
      <c r="D812" s="244"/>
      <c r="E812" s="244">
        <v>0</v>
      </c>
      <c r="F812" s="54" t="str">
        <f t="shared" si="190"/>
        <v>-</v>
      </c>
    </row>
    <row r="813" spans="1:6" ht="12.75" customHeight="1" x14ac:dyDescent="0.2">
      <c r="A813" s="55" t="s">
        <v>1603</v>
      </c>
      <c r="B813" s="87" t="s">
        <v>1604</v>
      </c>
      <c r="C813" s="52" t="s">
        <v>1603</v>
      </c>
      <c r="D813" s="244"/>
      <c r="E813" s="244">
        <v>0</v>
      </c>
      <c r="F813" s="54" t="str">
        <f t="shared" si="190"/>
        <v>-</v>
      </c>
    </row>
    <row r="814" spans="1:6" ht="12.75" customHeight="1" x14ac:dyDescent="0.2">
      <c r="A814" s="55" t="s">
        <v>1605</v>
      </c>
      <c r="B814" s="87" t="s">
        <v>1606</v>
      </c>
      <c r="C814" s="52" t="s">
        <v>1605</v>
      </c>
      <c r="D814" s="244"/>
      <c r="E814" s="244">
        <v>0</v>
      </c>
      <c r="F814" s="54" t="str">
        <f t="shared" si="190"/>
        <v>-</v>
      </c>
    </row>
    <row r="815" spans="1:6" ht="12.75" customHeight="1" x14ac:dyDescent="0.2">
      <c r="A815" s="55" t="s">
        <v>1607</v>
      </c>
      <c r="B815" s="87" t="s">
        <v>1608</v>
      </c>
      <c r="C815" s="52" t="s">
        <v>1607</v>
      </c>
      <c r="D815" s="244"/>
      <c r="E815" s="244">
        <v>0</v>
      </c>
      <c r="F815" s="54" t="str">
        <f t="shared" si="190"/>
        <v>-</v>
      </c>
    </row>
    <row r="816" spans="1:6" ht="12.75" customHeight="1" x14ac:dyDescent="0.2">
      <c r="A816" s="55" t="s">
        <v>1609</v>
      </c>
      <c r="B816" s="87" t="s">
        <v>1610</v>
      </c>
      <c r="C816" s="52" t="s">
        <v>1609</v>
      </c>
      <c r="D816" s="244"/>
      <c r="E816" s="244">
        <v>0</v>
      </c>
      <c r="F816" s="54" t="str">
        <f t="shared" si="190"/>
        <v>-</v>
      </c>
    </row>
    <row r="817" spans="1:6" ht="12.75" customHeight="1" x14ac:dyDescent="0.2">
      <c r="A817" s="55" t="s">
        <v>1611</v>
      </c>
      <c r="B817" s="87" t="s">
        <v>1612</v>
      </c>
      <c r="C817" s="52" t="s">
        <v>1611</v>
      </c>
      <c r="D817" s="244"/>
      <c r="E817" s="244">
        <v>0</v>
      </c>
      <c r="F817" s="54" t="str">
        <f t="shared" si="190"/>
        <v>-</v>
      </c>
    </row>
    <row r="818" spans="1:6" ht="12.75" customHeight="1" x14ac:dyDescent="0.2">
      <c r="A818" s="55" t="s">
        <v>1613</v>
      </c>
      <c r="B818" s="87" t="s">
        <v>1614</v>
      </c>
      <c r="C818" s="52" t="s">
        <v>1613</v>
      </c>
      <c r="D818" s="244"/>
      <c r="E818" s="244">
        <v>0</v>
      </c>
      <c r="F818" s="54" t="str">
        <f t="shared" si="190"/>
        <v>-</v>
      </c>
    </row>
    <row r="819" spans="1:6" ht="12.75" customHeight="1" x14ac:dyDescent="0.2">
      <c r="A819" s="55">
        <v>37215</v>
      </c>
      <c r="B819" s="87" t="s">
        <v>1615</v>
      </c>
      <c r="C819" s="52" t="s">
        <v>1616</v>
      </c>
      <c r="D819" s="244">
        <v>50675</v>
      </c>
      <c r="E819" s="244">
        <v>43500</v>
      </c>
      <c r="F819" s="54">
        <f t="shared" si="190"/>
        <v>85.841144548593988</v>
      </c>
    </row>
    <row r="820" spans="1:6" ht="24" x14ac:dyDescent="0.2">
      <c r="A820" s="55">
        <v>37216</v>
      </c>
      <c r="B820" s="234" t="s">
        <v>1617</v>
      </c>
      <c r="C820" s="52" t="s">
        <v>1618</v>
      </c>
      <c r="D820" s="244"/>
      <c r="E820" s="244">
        <v>0</v>
      </c>
      <c r="F820" s="54" t="str">
        <f t="shared" si="190"/>
        <v>-</v>
      </c>
    </row>
    <row r="821" spans="1:6" ht="12.75" customHeight="1" x14ac:dyDescent="0.2">
      <c r="A821" s="55">
        <v>37217</v>
      </c>
      <c r="B821" s="87" t="s">
        <v>1619</v>
      </c>
      <c r="C821" s="52" t="s">
        <v>1620</v>
      </c>
      <c r="D821" s="244"/>
      <c r="E821" s="244">
        <v>0</v>
      </c>
      <c r="F821" s="54" t="str">
        <f t="shared" si="190"/>
        <v>-</v>
      </c>
    </row>
    <row r="822" spans="1:6" ht="12.75" customHeight="1" x14ac:dyDescent="0.2">
      <c r="A822" s="55">
        <v>37218</v>
      </c>
      <c r="B822" s="87" t="s">
        <v>1621</v>
      </c>
      <c r="C822" s="52" t="s">
        <v>1622</v>
      </c>
      <c r="D822" s="244"/>
      <c r="E822" s="244">
        <v>0</v>
      </c>
      <c r="F822" s="54" t="str">
        <f t="shared" si="190"/>
        <v>-</v>
      </c>
    </row>
    <row r="823" spans="1:6" ht="12.75" customHeight="1" x14ac:dyDescent="0.2">
      <c r="A823" s="55">
        <v>37219</v>
      </c>
      <c r="B823" s="87" t="s">
        <v>1623</v>
      </c>
      <c r="C823" s="52" t="s">
        <v>1624</v>
      </c>
      <c r="D823" s="244">
        <v>56496663</v>
      </c>
      <c r="E823" s="244">
        <v>55167155.350000001</v>
      </c>
      <c r="F823" s="54">
        <f t="shared" si="190"/>
        <v>97.646750127525237</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v>13905084</v>
      </c>
      <c r="E829" s="244">
        <v>12093589.93</v>
      </c>
      <c r="F829" s="54">
        <f t="shared" si="190"/>
        <v>86.972433463904281</v>
      </c>
    </row>
    <row r="830" spans="1:6" ht="12.75" customHeight="1" x14ac:dyDescent="0.2">
      <c r="A830" s="55">
        <v>38612</v>
      </c>
      <c r="B830" s="87" t="s">
        <v>1636</v>
      </c>
      <c r="C830" s="52" t="s">
        <v>1637</v>
      </c>
      <c r="D830" s="244">
        <v>200000</v>
      </c>
      <c r="E830" s="244">
        <v>0</v>
      </c>
      <c r="F830" s="54">
        <f t="shared" si="190"/>
        <v>0</v>
      </c>
    </row>
    <row r="831" spans="1:6" ht="12.75" customHeight="1" x14ac:dyDescent="0.2">
      <c r="A831" s="55">
        <v>38613</v>
      </c>
      <c r="B831" s="87" t="s">
        <v>1638</v>
      </c>
      <c r="C831" s="52" t="s">
        <v>1639</v>
      </c>
      <c r="D831" s="244"/>
      <c r="E831" s="244">
        <v>0</v>
      </c>
      <c r="F831" s="54" t="str">
        <f t="shared" si="190"/>
        <v>-</v>
      </c>
    </row>
    <row r="832" spans="1:6" ht="12.75" customHeight="1" x14ac:dyDescent="0.2">
      <c r="A832" s="55">
        <v>38614</v>
      </c>
      <c r="B832" s="87" t="s">
        <v>1640</v>
      </c>
      <c r="C832" s="52" t="s">
        <v>1641</v>
      </c>
      <c r="D832" s="244"/>
      <c r="E832" s="244">
        <v>0</v>
      </c>
      <c r="F832" s="54" t="str">
        <f t="shared" si="190"/>
        <v>-</v>
      </c>
    </row>
    <row r="833" spans="1:6" ht="12.75" customHeight="1" x14ac:dyDescent="0.2">
      <c r="A833" s="55">
        <v>38615</v>
      </c>
      <c r="B833" s="87" t="s">
        <v>1642</v>
      </c>
      <c r="C833" s="52" t="s">
        <v>1643</v>
      </c>
      <c r="D833" s="244"/>
      <c r="E833" s="244">
        <v>0</v>
      </c>
      <c r="F833" s="54" t="str">
        <f t="shared" si="190"/>
        <v>-</v>
      </c>
    </row>
    <row r="834" spans="1:6" ht="12.75" customHeight="1" x14ac:dyDescent="0.2">
      <c r="A834" s="55">
        <v>38622</v>
      </c>
      <c r="B834" s="87" t="s">
        <v>1644</v>
      </c>
      <c r="C834" s="52" t="s">
        <v>1645</v>
      </c>
      <c r="D834" s="244">
        <v>1878875</v>
      </c>
      <c r="E834" s="244">
        <v>2237391.7200000002</v>
      </c>
      <c r="F834" s="54">
        <f t="shared" si="190"/>
        <v>119.08145672277296</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v>90000</v>
      </c>
      <c r="F840" s="54" t="str">
        <f t="shared" si="190"/>
        <v>-</v>
      </c>
    </row>
    <row r="841" spans="1:6" ht="12.75" customHeight="1" x14ac:dyDescent="0.2">
      <c r="A841" s="55">
        <v>38641</v>
      </c>
      <c r="B841" s="87" t="s">
        <v>1658</v>
      </c>
      <c r="C841" s="52" t="s">
        <v>1659</v>
      </c>
      <c r="D841" s="244">
        <v>558879</v>
      </c>
      <c r="E841" s="244">
        <v>9770451.9199999999</v>
      </c>
      <c r="F841" s="54">
        <f t="shared" si="190"/>
        <v>1748.2231252203071</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v>750000</v>
      </c>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6"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261901954</v>
      </c>
      <c r="E6" s="231">
        <f t="shared" si="0"/>
        <v>314643634.18000001</v>
      </c>
      <c r="F6" s="232">
        <f t="shared" ref="F6:F260" si="1">IF(D6&gt;0,IF(E6/D6&gt;=100,"&gt;&gt;100",E6/D6*100),"-")</f>
        <v>120.13794833313844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206877675</v>
      </c>
      <c r="E7" s="106">
        <f t="shared" si="2"/>
        <v>235374393.91000003</v>
      </c>
      <c r="F7" s="95">
        <f t="shared" si="1"/>
        <v>113.77467090637016</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1896491</v>
      </c>
      <c r="E8" s="106">
        <f>E9+E10-E11</f>
        <v>2164932.66</v>
      </c>
      <c r="F8" s="95">
        <f t="shared" si="1"/>
        <v>114.15464982433348</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1283404</v>
      </c>
      <c r="E9" s="249">
        <v>1283404.29</v>
      </c>
      <c r="F9" s="95">
        <f t="shared" si="1"/>
        <v>100.00002259615835</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613087</v>
      </c>
      <c r="E10" s="249">
        <v>881528.37</v>
      </c>
      <c r="F10" s="95">
        <f t="shared" si="1"/>
        <v>143.78520014288347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128736331</v>
      </c>
      <c r="E12" s="106">
        <f t="shared" si="3"/>
        <v>156964608.33000001</v>
      </c>
      <c r="F12" s="95">
        <f t="shared" si="1"/>
        <v>121.927203541322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114751596</v>
      </c>
      <c r="E13" s="106">
        <f t="shared" si="4"/>
        <v>144067849.18000001</v>
      </c>
      <c r="F13" s="95">
        <f t="shared" si="1"/>
        <v>125.54757772606493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137294614</v>
      </c>
      <c r="E15" s="249">
        <v>168489757.5</v>
      </c>
      <c r="F15" s="95">
        <f t="shared" si="1"/>
        <v>122.7213162928591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22543018</v>
      </c>
      <c r="E18" s="249">
        <v>24421908.32</v>
      </c>
      <c r="F18" s="95">
        <f t="shared" si="1"/>
        <v>108.33468846096828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9253523</v>
      </c>
      <c r="E19" s="106">
        <f t="shared" si="5"/>
        <v>8941683.3300000057</v>
      </c>
      <c r="F19" s="95">
        <f t="shared" si="1"/>
        <v>96.630043822228629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28851546</v>
      </c>
      <c r="E20" s="249">
        <v>31140817.460000001</v>
      </c>
      <c r="F20" s="95">
        <f t="shared" si="1"/>
        <v>107.93465785161045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2281179</v>
      </c>
      <c r="E21" s="249">
        <v>2277921.4300000002</v>
      </c>
      <c r="F21" s="95">
        <f t="shared" si="1"/>
        <v>99.857197966490148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677149</v>
      </c>
      <c r="E22" s="249">
        <v>698783.53</v>
      </c>
      <c r="F22" s="95">
        <f t="shared" si="1"/>
        <v>103.19494380114274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46654</v>
      </c>
      <c r="E24" s="249">
        <v>46654.14</v>
      </c>
      <c r="F24" s="95">
        <f t="shared" si="1"/>
        <v>100.00030008145069</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28673</v>
      </c>
      <c r="E26" s="249">
        <v>26974.31</v>
      </c>
      <c r="F26" s="95">
        <f t="shared" si="1"/>
        <v>94.075646078192037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22631678</v>
      </c>
      <c r="E28" s="249">
        <v>25249467.539999999</v>
      </c>
      <c r="F28" s="95">
        <f t="shared" si="1"/>
        <v>111.56692641173139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211230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3858120</v>
      </c>
      <c r="E30" s="249">
        <v>3755334.39</v>
      </c>
      <c r="F30" s="95">
        <f t="shared" si="1"/>
        <v>97.335862803645298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3858120</v>
      </c>
      <c r="E34" s="249">
        <v>3544104.39</v>
      </c>
      <c r="F34" s="95">
        <f t="shared" si="1"/>
        <v>91.860916456719849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1664956</v>
      </c>
      <c r="E35" s="106">
        <f t="shared" si="7"/>
        <v>1844969.9100000001</v>
      </c>
      <c r="F35" s="95">
        <f t="shared" si="1"/>
        <v>110.8119319669709</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1125072</v>
      </c>
      <c r="E36" s="249">
        <v>1305084.58</v>
      </c>
      <c r="F36" s="95">
        <f t="shared" si="1"/>
        <v>116.00009421619239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539884</v>
      </c>
      <c r="E37" s="249">
        <v>539885.32999999996</v>
      </c>
      <c r="F37" s="95">
        <f t="shared" si="1"/>
        <v>100.00024634921576</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3066256</v>
      </c>
      <c r="E45" s="106">
        <f t="shared" si="9"/>
        <v>1898875.9100000001</v>
      </c>
      <c r="F45" s="95">
        <f t="shared" si="1"/>
        <v>61.928159618766344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8460633</v>
      </c>
      <c r="E47" s="249">
        <v>8724227.1600000001</v>
      </c>
      <c r="F47" s="95">
        <f t="shared" si="1"/>
        <v>103.11553709988365</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5394377</v>
      </c>
      <c r="E50" s="249">
        <v>6825351.25</v>
      </c>
      <c r="F50" s="95">
        <f t="shared" si="1"/>
        <v>126.5271457667864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2520390</v>
      </c>
      <c r="E54" s="249">
        <v>2647759.17</v>
      </c>
      <c r="F54" s="95">
        <f t="shared" si="1"/>
        <v>105.05355004582624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2520390</v>
      </c>
      <c r="E55" s="249">
        <v>2647759.17</v>
      </c>
      <c r="F55" s="95">
        <f t="shared" si="1"/>
        <v>105.05355004582624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76244853</v>
      </c>
      <c r="E56" s="106">
        <f t="shared" si="11"/>
        <v>76244852.920000002</v>
      </c>
      <c r="F56" s="95">
        <f t="shared" si="1"/>
        <v>99.999999895074893</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76244853</v>
      </c>
      <c r="E57" s="249">
        <v>76244852.920000002</v>
      </c>
      <c r="F57" s="95">
        <f t="shared" si="1"/>
        <v>99.999999895074893</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55024279</v>
      </c>
      <c r="E68" s="106">
        <f t="shared" si="13"/>
        <v>79269240.269999996</v>
      </c>
      <c r="F68" s="95">
        <f t="shared" si="1"/>
        <v>144.0622970634472</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1242519</v>
      </c>
      <c r="E78" s="106">
        <f>E79+SUM(E82:E84)-E85+E86</f>
        <v>1153752.43</v>
      </c>
      <c r="F78" s="95">
        <f t="shared" si="1"/>
        <v>92.855918501045053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5465</v>
      </c>
      <c r="E84" s="249">
        <v>3204.42</v>
      </c>
      <c r="F84" s="95">
        <f t="shared" si="1"/>
        <v>58.635315645013733</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1237054</v>
      </c>
      <c r="E86" s="249">
        <v>1150548.01</v>
      </c>
      <c r="F86" s="95">
        <f t="shared" si="1"/>
        <v>93.007096699093168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52787780</v>
      </c>
      <c r="E146" s="106">
        <f t="shared" si="26"/>
        <v>76925696.069999993</v>
      </c>
      <c r="F146" s="95">
        <f t="shared" si="1"/>
        <v>145.72633300737402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v>750000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52787780</v>
      </c>
      <c r="E161" s="249">
        <v>76175696.069999993</v>
      </c>
      <c r="F161" s="95">
        <f t="shared" si="1"/>
        <v>144.30554963667726</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993980</v>
      </c>
      <c r="E170" s="106">
        <f t="shared" si="29"/>
        <v>1189791.77</v>
      </c>
      <c r="F170" s="95">
        <f t="shared" si="1"/>
        <v>119.6997696130707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993980</v>
      </c>
      <c r="E173" s="249">
        <v>1189791.77</v>
      </c>
      <c r="F173" s="95">
        <f t="shared" si="1"/>
        <v>119.6997696130707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261901954</v>
      </c>
      <c r="E175" s="106">
        <f t="shared" si="30"/>
        <v>314643634.17999995</v>
      </c>
      <c r="F175" s="95">
        <f t="shared" si="1"/>
        <v>120.13794833313843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2167307</v>
      </c>
      <c r="E176" s="106">
        <f t="shared" si="31"/>
        <v>2260897.02</v>
      </c>
      <c r="F176" s="95">
        <f t="shared" si="1"/>
        <v>104.31826317176109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2167307</v>
      </c>
      <c r="E177" s="106">
        <f t="shared" si="32"/>
        <v>2094209.55</v>
      </c>
      <c r="F177" s="95">
        <f t="shared" si="1"/>
        <v>96.627268310396261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0</v>
      </c>
      <c r="E178" s="249">
        <v>0</v>
      </c>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993980</v>
      </c>
      <c r="E179" s="249">
        <v>1023231.28</v>
      </c>
      <c r="F179" s="95">
        <f t="shared" si="1"/>
        <v>102.9428439204008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1173327</v>
      </c>
      <c r="E188" s="249">
        <v>1070978.27</v>
      </c>
      <c r="F188" s="95">
        <f t="shared" si="1"/>
        <v>91.277049790893756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166687.47</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259734647</v>
      </c>
      <c r="E237" s="106">
        <f t="shared" si="41"/>
        <v>312382737.15999997</v>
      </c>
      <c r="F237" s="95">
        <f t="shared" si="1"/>
        <v>120.26995272602194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206637727</v>
      </c>
      <c r="E238" s="106">
        <f t="shared" si="42"/>
        <v>235134445.97</v>
      </c>
      <c r="F238" s="95">
        <f t="shared" si="1"/>
        <v>113.79066610135524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206637727</v>
      </c>
      <c r="E239" s="106">
        <f t="shared" si="43"/>
        <v>235134445.97</v>
      </c>
      <c r="F239" s="95">
        <f t="shared" si="1"/>
        <v>113.79066610135524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206637727</v>
      </c>
      <c r="E240" s="249">
        <v>235134445.97</v>
      </c>
      <c r="F240" s="95">
        <f t="shared" si="1"/>
        <v>113.79066610135524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53096920</v>
      </c>
      <c r="E245" s="106">
        <f t="shared" si="45"/>
        <v>76498291.189999998</v>
      </c>
      <c r="F245" s="95">
        <f t="shared" si="1"/>
        <v>144.07293528513517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86758887</v>
      </c>
      <c r="E246" s="106">
        <f t="shared" si="46"/>
        <v>114253206.66</v>
      </c>
      <c r="F246" s="95">
        <f t="shared" si="1"/>
        <v>131.69049374734371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86758887</v>
      </c>
      <c r="E247" s="249">
        <v>114253206.66</v>
      </c>
      <c r="F247" s="95">
        <f t="shared" si="1"/>
        <v>131.69049374734371</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33661967</v>
      </c>
      <c r="E250" s="106">
        <f t="shared" si="47"/>
        <v>37754915.469999999</v>
      </c>
      <c r="F250" s="95">
        <f t="shared" si="1"/>
        <v>112.15897000314925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33613600</v>
      </c>
      <c r="E252" s="249">
        <v>37646991.68</v>
      </c>
      <c r="F252" s="95">
        <f t="shared" si="1"/>
        <v>111.99928505128875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48367</v>
      </c>
      <c r="E253" s="249">
        <v>107923.79</v>
      </c>
      <c r="F253" s="95">
        <f t="shared" si="1"/>
        <v>223.13517480927078</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c r="E255" s="249">
        <v>750000</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54248478</v>
      </c>
      <c r="E259" s="106">
        <f t="shared" si="49"/>
        <v>49515092.700000003</v>
      </c>
      <c r="F259" s="95">
        <f t="shared" si="1"/>
        <v>91.27462101333056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54248478</v>
      </c>
      <c r="E260" s="250">
        <v>49515092.700000003</v>
      </c>
      <c r="F260" s="99">
        <f t="shared" si="1"/>
        <v>91.27462101333056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52787780</v>
      </c>
      <c r="E265" s="249">
        <v>76925696.069999993</v>
      </c>
      <c r="F265" s="95">
        <f t="shared" si="50"/>
        <v>145.72633300737402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595129</v>
      </c>
      <c r="E268" s="249">
        <v>495040.63</v>
      </c>
      <c r="F268" s="95">
        <f t="shared" si="50"/>
        <v>83.182071450055361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641925</v>
      </c>
      <c r="E269" s="249">
        <v>655507.38</v>
      </c>
      <c r="F269" s="95">
        <f t="shared" si="50"/>
        <v>102.1158826965767</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v>750000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52787780</v>
      </c>
      <c r="E286" s="249">
        <v>76175696.069999993</v>
      </c>
      <c r="F286" s="95">
        <f t="shared" si="50"/>
        <v>144.30554963667726</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2167307</v>
      </c>
      <c r="E288" s="249">
        <v>2094209.55</v>
      </c>
      <c r="F288" s="95">
        <f t="shared" si="50"/>
        <v>96.627268310396261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166687.47</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572733</v>
      </c>
      <c r="E298" s="249">
        <v>572733.22</v>
      </c>
      <c r="F298" s="95">
        <f t="shared" si="50"/>
        <v>100.00003841231428</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595129</v>
      </c>
      <c r="E302" s="249">
        <v>495040.63</v>
      </c>
      <c r="F302" s="95">
        <f t="shared" si="50"/>
        <v>83.182071450055361</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0" workbookViewId="0">
      <selection activeCell="E111" sqref="E11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725548512</v>
      </c>
      <c r="E107" s="83">
        <f t="shared" si="21"/>
        <v>1410910122.2</v>
      </c>
      <c r="F107" s="65">
        <f t="shared" si="1"/>
        <v>194.46116956546115</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725548512</v>
      </c>
      <c r="E109" s="251">
        <v>1410910122.2</v>
      </c>
      <c r="F109" s="65">
        <f t="shared" si="1"/>
        <v>194.46116956546115</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725548512</v>
      </c>
      <c r="E141" s="108">
        <f t="shared" si="28"/>
        <v>1410910122.2</v>
      </c>
      <c r="F141" s="84">
        <f t="shared" si="1"/>
        <v>194.46116956546115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1" sqref="E21"/>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31024003</v>
      </c>
      <c r="E5" s="109">
        <f t="shared" si="0"/>
        <v>96139.62</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59557.26</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59557.26</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v>59557.26</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31024003</v>
      </c>
      <c r="E22" s="110">
        <f t="shared" si="3"/>
        <v>36582.36</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31024003</v>
      </c>
      <c r="E23" s="110">
        <f t="shared" si="4"/>
        <v>36582.36</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31024003</v>
      </c>
      <c r="E25" s="252">
        <v>36582.36</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2167307.86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212346636.36000001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364166.61</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207861736.84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61871186.549999997</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60483004.350000001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2729.06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26081523.780000001</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6186.6</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55323263.039999999</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750000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3343843.46</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4120732.91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212253047.19999996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464255.14</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207834746.61999997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61871186.549999997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60453753.439999998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2729.06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26081523.780000001</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6186.6</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55323263.039999999</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750000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3346104.15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3954045.44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2260897.0200000703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2260897.02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495040.63</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1599168.92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166687.47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756</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Merlina Hegel Šešet</cp:lastModifiedBy>
  <cp:lastPrinted>2022-04-04T19:59:02Z</cp:lastPrinted>
  <dcterms:created xsi:type="dcterms:W3CDTF">2022-04-01T05:14:30Z</dcterms:created>
  <dcterms:modified xsi:type="dcterms:W3CDTF">2023-01-26T15:30:34Z</dcterms:modified>
</cp:coreProperties>
</file>